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522BB089-4A8C-43E6-8609-0A8CC290D352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Materiais" sheetId="1" r:id="rId1"/>
    <sheet name="Equipamentos" sheetId="2" r:id="rId2"/>
    <sheet name="Mão-de-Obra" sheetId="3" r:id="rId3"/>
    <sheet name="TOTAL" sheetId="4" r:id="rId4"/>
  </sheets>
  <calcPr calcId="191029"/>
</workbook>
</file>

<file path=xl/calcChain.xml><?xml version="1.0" encoding="utf-8"?>
<calcChain xmlns="http://schemas.openxmlformats.org/spreadsheetml/2006/main">
  <c r="H46" i="1" l="1"/>
  <c r="H51" i="1"/>
  <c r="H91" i="1"/>
  <c r="H95" i="1"/>
  <c r="H101" i="1"/>
  <c r="H107" i="1"/>
  <c r="H117" i="1"/>
  <c r="H118" i="1"/>
  <c r="H133" i="1"/>
  <c r="H137" i="1"/>
  <c r="H149" i="1"/>
  <c r="H153" i="1"/>
  <c r="H173" i="1"/>
  <c r="G44" i="1"/>
  <c r="H44" i="1" s="1"/>
  <c r="G46" i="1"/>
  <c r="G48" i="1"/>
  <c r="H48" i="1" s="1"/>
  <c r="G49" i="1"/>
  <c r="H49" i="1" s="1"/>
  <c r="G50" i="1"/>
  <c r="H50" i="1" s="1"/>
  <c r="G51" i="1"/>
  <c r="G54" i="1"/>
  <c r="H54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G92" i="1"/>
  <c r="H92" i="1" s="1"/>
  <c r="G93" i="1"/>
  <c r="H93" i="1" s="1"/>
  <c r="G94" i="1"/>
  <c r="H94" i="1" s="1"/>
  <c r="G95" i="1"/>
  <c r="G96" i="1"/>
  <c r="H96" i="1" s="1"/>
  <c r="G97" i="1"/>
  <c r="H97" i="1" s="1"/>
  <c r="G98" i="1"/>
  <c r="H98" i="1" s="1"/>
  <c r="G101" i="1"/>
  <c r="G102" i="1"/>
  <c r="H102" i="1" s="1"/>
  <c r="G103" i="1"/>
  <c r="H103" i="1" s="1"/>
  <c r="G106" i="1"/>
  <c r="H106" i="1" s="1"/>
  <c r="G107" i="1"/>
  <c r="G108" i="1"/>
  <c r="H108" i="1" s="1"/>
  <c r="G109" i="1"/>
  <c r="H109" i="1" s="1"/>
  <c r="G110" i="1"/>
  <c r="H110" i="1" s="1"/>
  <c r="G113" i="1"/>
  <c r="H113" i="1" s="1"/>
  <c r="G114" i="1"/>
  <c r="H114" i="1" s="1"/>
  <c r="G115" i="1"/>
  <c r="H115" i="1" s="1"/>
  <c r="G116" i="1"/>
  <c r="H116" i="1" s="1"/>
  <c r="G117" i="1"/>
  <c r="G118" i="1"/>
  <c r="G119" i="1"/>
  <c r="H119" i="1" s="1"/>
  <c r="G120" i="1"/>
  <c r="H120" i="1" s="1"/>
  <c r="G121" i="1"/>
  <c r="H121" i="1" s="1"/>
  <c r="G122" i="1"/>
  <c r="H122" i="1" s="1"/>
  <c r="G124" i="1"/>
  <c r="H124" i="1" s="1"/>
  <c r="G125" i="1"/>
  <c r="H125" i="1" s="1"/>
  <c r="G126" i="1"/>
  <c r="H126" i="1" s="1"/>
  <c r="G127" i="1"/>
  <c r="H127" i="1" s="1"/>
  <c r="G129" i="1"/>
  <c r="H129" i="1" s="1"/>
  <c r="G131" i="1"/>
  <c r="H131" i="1" s="1"/>
  <c r="G132" i="1"/>
  <c r="H132" i="1" s="1"/>
  <c r="G133" i="1"/>
  <c r="G134" i="1"/>
  <c r="H134" i="1" s="1"/>
  <c r="G135" i="1"/>
  <c r="H135" i="1" s="1"/>
  <c r="G136" i="1"/>
  <c r="H136" i="1" s="1"/>
  <c r="G137" i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G150" i="1"/>
  <c r="H150" i="1" s="1"/>
  <c r="G151" i="1"/>
  <c r="H151" i="1" s="1"/>
  <c r="G152" i="1"/>
  <c r="H152" i="1" s="1"/>
  <c r="G153" i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70" i="1"/>
  <c r="H170" i="1" s="1"/>
  <c r="G171" i="1"/>
  <c r="H171" i="1" s="1"/>
  <c r="G172" i="1"/>
  <c r="H172" i="1" s="1"/>
  <c r="G173" i="1"/>
  <c r="G174" i="1"/>
  <c r="H174" i="1" s="1"/>
  <c r="G175" i="1"/>
  <c r="H175" i="1" s="1"/>
  <c r="G42" i="1"/>
  <c r="H42" i="1" s="1"/>
  <c r="H178" i="1" l="1"/>
  <c r="F13" i="4" s="1"/>
  <c r="H20" i="3"/>
  <c r="H19" i="3"/>
  <c r="H18" i="3"/>
  <c r="H22" i="3" s="1"/>
  <c r="F16" i="4" s="1"/>
  <c r="G186" i="1" l="1"/>
  <c r="H186" i="1" s="1"/>
  <c r="G188" i="1"/>
  <c r="H188" i="1" s="1"/>
  <c r="G190" i="1"/>
  <c r="H190" i="1" s="1"/>
  <c r="G192" i="1"/>
  <c r="H192" i="1" s="1"/>
  <c r="G193" i="1"/>
  <c r="H193" i="1" s="1"/>
  <c r="G195" i="1"/>
  <c r="H195" i="1" s="1"/>
  <c r="G196" i="1"/>
  <c r="H196" i="1" s="1"/>
  <c r="G197" i="1"/>
  <c r="H197" i="1" s="1"/>
  <c r="G198" i="1"/>
  <c r="H198" i="1" s="1"/>
  <c r="G200" i="1"/>
  <c r="H200" i="1" s="1"/>
  <c r="G201" i="1"/>
  <c r="H201" i="1" s="1"/>
  <c r="G202" i="1"/>
  <c r="H202" i="1" s="1"/>
  <c r="G203" i="1"/>
  <c r="H203" i="1" s="1"/>
  <c r="G204" i="1"/>
  <c r="H204" i="1" s="1"/>
  <c r="G206" i="1"/>
  <c r="H206" i="1" s="1"/>
  <c r="G207" i="1"/>
  <c r="H207" i="1" s="1"/>
  <c r="G209" i="1"/>
  <c r="H209" i="1" s="1"/>
  <c r="G210" i="1"/>
  <c r="H210" i="1" s="1"/>
  <c r="G211" i="1"/>
  <c r="H211" i="1" s="1"/>
  <c r="G213" i="1"/>
  <c r="H213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5" i="1"/>
  <c r="H235" i="1" s="1"/>
  <c r="G184" i="1"/>
  <c r="H184" i="1" s="1"/>
  <c r="H238" i="1" l="1"/>
  <c r="F14" i="4" s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8" i="1"/>
  <c r="H35" i="1"/>
  <c r="F12" i="4" s="1"/>
  <c r="H24" i="2"/>
  <c r="G17" i="2" l="1"/>
  <c r="H17" i="2" s="1"/>
  <c r="G16" i="2" l="1"/>
  <c r="H16" i="2" s="1"/>
  <c r="H26" i="2" s="1"/>
  <c r="F15" i="4" s="1"/>
  <c r="F18" i="4" s="1"/>
</calcChain>
</file>

<file path=xl/sharedStrings.xml><?xml version="1.0" encoding="utf-8"?>
<sst xmlns="http://schemas.openxmlformats.org/spreadsheetml/2006/main" count="622" uniqueCount="364">
  <si>
    <t>BDI = 25%</t>
  </si>
  <si>
    <t>PLANILHA ORÇAMENTÁRIA - MATERIAIS</t>
  </si>
  <si>
    <t>CONSIDERAÇÕES SOBRE O PAVIMENTO TÉRREO, PRIMEIRO PAVIMENTO E FACHADA EXTERNA.</t>
  </si>
  <si>
    <t>CAMARA MUNICIPAL DE BAMBUÍ - AVENIDA JOÃO PAULINELLI DE CARVALHO, 370 - AÇUDES - BAMBUÍ-MG.</t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</si>
  <si>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</si>
  <si>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DESCRIÇÃO DOS SERVIÇOS</t>
    </r>
  </si>
  <si>
    <t>QUANTIDADE</t>
  </si>
  <si>
    <t>PREÇO UNITÁRIO</t>
  </si>
  <si>
    <t>(MÉDIA DE 3 ORÇAMENTOS)</t>
  </si>
  <si>
    <t>ALTERAÇÃO DE LAYOUT E FACHADA PRINCIPAL</t>
  </si>
  <si>
    <t>INSTALAÇÕES HIDROSANITÁRIAS</t>
  </si>
  <si>
    <t>INSTALAÇÕES ELÉTRICAS</t>
  </si>
  <si>
    <t>BAMBUÍ – MG. DATA= 30/09/2021.</t>
  </si>
  <si>
    <r>
      <rPr>
        <b/>
        <sz val="10"/>
        <rFont val="Arial"/>
        <family val="2"/>
      </rPr>
      <t>UNID.</t>
    </r>
  </si>
  <si>
    <t>Subtotal ITEM 3:</t>
  </si>
  <si>
    <t>Subtotal ITEM 2:</t>
  </si>
  <si>
    <t>Subtotal ITEM 1:</t>
  </si>
  <si>
    <t>Ar Condicionado</t>
  </si>
  <si>
    <t>Caixa PVC 4x2"</t>
  </si>
  <si>
    <t>Tijolos Cerâmico 0,15 cm</t>
  </si>
  <si>
    <t>Concreto Usinado 20 Mpa</t>
  </si>
  <si>
    <t>Cimento</t>
  </si>
  <si>
    <t>Areia Grossa</t>
  </si>
  <si>
    <t xml:space="preserve">Brita </t>
  </si>
  <si>
    <t>Cal</t>
  </si>
  <si>
    <t>Ferragem 10 mm (3/8")</t>
  </si>
  <si>
    <t>Ferragem 5 mm (5.0)</t>
  </si>
  <si>
    <t>Areia Fina</t>
  </si>
  <si>
    <t>Tábuas de 30 cm</t>
  </si>
  <si>
    <t>Arame de Forma - 16</t>
  </si>
  <si>
    <t>Arame de Ferragem - 18</t>
  </si>
  <si>
    <t>Blocos 0,20 cm</t>
  </si>
  <si>
    <t>Prego 18x24</t>
  </si>
  <si>
    <t>Prego 18x30</t>
  </si>
  <si>
    <t>Kit Copasa Pontas - Cavalete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</si>
  <si>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</si>
  <si>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</si>
  <si>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</si>
  <si>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</si>
  <si>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</si>
  <si>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</si>
  <si>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</si>
  <si>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</si>
  <si>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</si>
  <si>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</si>
  <si>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</si>
  <si>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</si>
  <si>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</si>
  <si>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</si>
  <si>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</si>
  <si>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</si>
  <si>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 xml:space="preserve"> UNID.</t>
  </si>
  <si>
    <t>m³</t>
  </si>
  <si>
    <t>SC</t>
  </si>
  <si>
    <t>UNID.</t>
  </si>
  <si>
    <t xml:space="preserve">m³ </t>
  </si>
  <si>
    <t>KG</t>
  </si>
  <si>
    <t>Betoneira</t>
  </si>
  <si>
    <t>Martelete</t>
  </si>
  <si>
    <t>Sapo Mecânico</t>
  </si>
  <si>
    <t>Placa de Obra</t>
  </si>
  <si>
    <t>ART</t>
  </si>
  <si>
    <t>Bomba de Concreto</t>
  </si>
  <si>
    <t xml:space="preserve">Andaimes </t>
  </si>
  <si>
    <t xml:space="preserve">Caçamba </t>
  </si>
  <si>
    <t>VB</t>
  </si>
  <si>
    <t>VB = VERBA</t>
  </si>
  <si>
    <t>PLANILHA ORÇAMENTÁRIA - EQUIPAMENTOS/ACESSÓRIOS</t>
  </si>
  <si>
    <t>DESCRIÇÃO DOS EQUIPAMENTOS/ACESSÓRIOS</t>
  </si>
  <si>
    <t>PREÇO UNITÁRIO COM BDI</t>
  </si>
  <si>
    <t>PREÇO TOTAL COM BDI</t>
  </si>
  <si>
    <t>Terra</t>
  </si>
  <si>
    <t>m</t>
  </si>
  <si>
    <t>PÇ</t>
  </si>
  <si>
    <t>Arandela</t>
  </si>
  <si>
    <t>Balizador Escada</t>
  </si>
  <si>
    <t>Caixa PCV 4x2"</t>
  </si>
  <si>
    <t>CFTV</t>
  </si>
  <si>
    <t>Eletroduto PVC flexível</t>
  </si>
  <si>
    <t>Eletroduto leve 2"</t>
  </si>
  <si>
    <t>Eletroduto leve 3/4"</t>
  </si>
  <si>
    <t>Interruptor 1 tecla simples</t>
  </si>
  <si>
    <t>Luminária</t>
  </si>
  <si>
    <t>Caixa PVC 3x3" octogonal</t>
  </si>
  <si>
    <t>Quadro distrib. plástico - embutir</t>
  </si>
  <si>
    <t>Item do QD Barr. trif., - DIN - Cap. 56 disj. unip. - In Pente 125 A</t>
  </si>
  <si>
    <t>Item do QD Barr. trif., - DIN - Cap. 56 disj. unip. - In Pente 80 A</t>
  </si>
  <si>
    <t>Rede Lógica</t>
  </si>
  <si>
    <t>Tomada</t>
  </si>
  <si>
    <t>Padrão CEMIG</t>
  </si>
  <si>
    <t>Arame galvanizado 14 BWG</t>
  </si>
  <si>
    <t>Armação secundária 1 estribo</t>
  </si>
  <si>
    <t>Cabeçote para eletroduto PVC 50 mm</t>
  </si>
  <si>
    <t>Cabo cobre isolação PVC 50mm2 450/750V - Azul</t>
  </si>
  <si>
    <t>Cabo cobre isolação PVC 50mm2 450/750V - Preto</t>
  </si>
  <si>
    <t>Cabo cobre nú 16 mm2</t>
  </si>
  <si>
    <t>Caixa CM-14 - Leitura para via pública</t>
  </si>
  <si>
    <t>Cinta para poste PA5</t>
  </si>
  <si>
    <t>Curva 90° para eletroduto PVC 50 mm</t>
  </si>
  <si>
    <t xml:space="preserve">Eletroduto PVC 25 mm </t>
  </si>
  <si>
    <t xml:space="preserve">Eletroduto PVC 50 mm </t>
  </si>
  <si>
    <t>Haste aterramento 2400 mm - padrão Cemig</t>
  </si>
  <si>
    <t>Isolador roldana</t>
  </si>
  <si>
    <t>Niple para eletroduto PVC 50 mm</t>
  </si>
  <si>
    <t>Porca + bucha para eletroduto PVC 50mm</t>
  </si>
  <si>
    <t>Poste PA5 - espessura 4,5 mm - Lado oposto da rede</t>
  </si>
  <si>
    <t>Terminal de compressão maciço 50mm</t>
  </si>
  <si>
    <t>Terminal de compressão vazado 16mm</t>
  </si>
  <si>
    <t>Terminal para aterramento da CM-14</t>
  </si>
  <si>
    <t>Equipamentos de CFTV</t>
  </si>
  <si>
    <t>Caixa PVC 4x4"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</si>
  <si>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</si>
  <si>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</si>
  <si>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</si>
  <si>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</si>
  <si>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</si>
  <si>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</si>
  <si>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</si>
  <si>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</si>
  <si>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</si>
  <si>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</si>
  <si>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</si>
  <si>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</si>
  <si>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</si>
  <si>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</si>
  <si>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</si>
  <si>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</si>
  <si>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</si>
  <si>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</si>
  <si>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</si>
  <si>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</si>
  <si>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</si>
  <si>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</si>
  <si>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</si>
  <si>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</si>
  <si>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</si>
  <si>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</si>
  <si>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</si>
  <si>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</si>
  <si>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</si>
  <si>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</si>
  <si>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</si>
  <si>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</si>
  <si>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</si>
  <si>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</si>
  <si>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</si>
  <si>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</si>
  <si>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</si>
  <si>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</si>
  <si>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</si>
  <si>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</si>
  <si>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</si>
  <si>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PLANILHA ORÇAMENTÁRIA - MÃO-DE-OBRA</t>
  </si>
  <si>
    <t>Subtotal ITEM 4:</t>
  </si>
  <si>
    <t>Subtotal ITEM 5:</t>
  </si>
  <si>
    <t>VALOR TOTAL DA OBRA:</t>
  </si>
  <si>
    <t>DESCRIÇÃO DA MÃO DE OBRA</t>
  </si>
  <si>
    <t>DIAS</t>
  </si>
  <si>
    <t>PEDREIRO - 1 PROFISSIONAL</t>
  </si>
  <si>
    <t>1/2 OFICIAL - 2 PROFISSIONAIS</t>
  </si>
  <si>
    <t>SERVENTE - 3 PROFISSIONAIS</t>
  </si>
  <si>
    <t>M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</si>
  <si>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</si>
  <si>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</si>
  <si>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</si>
  <si>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</si>
  <si>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</si>
  <si>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</si>
  <si>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</si>
  <si>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</si>
  <si>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</si>
  <si>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</si>
  <si>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</si>
  <si>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</si>
  <si>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</si>
  <si>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</si>
  <si>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</si>
  <si>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</si>
  <si>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</si>
  <si>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</si>
  <si>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</si>
  <si>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</si>
  <si>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</si>
  <si>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</si>
  <si>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</si>
  <si>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</si>
  <si>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</si>
  <si>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</si>
  <si>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</si>
  <si>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</si>
  <si>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</si>
  <si>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</si>
  <si>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</si>
  <si>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</si>
  <si>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</si>
  <si>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</si>
  <si>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</si>
  <si>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</si>
  <si>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</si>
  <si>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</si>
  <si>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</si>
  <si>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</si>
  <si>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</si>
  <si>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</si>
  <si>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</si>
  <si>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</si>
  <si>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</si>
  <si>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</si>
  <si>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</si>
  <si>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</si>
  <si>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</si>
  <si>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</si>
  <si>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</si>
  <si>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</si>
  <si>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</si>
  <si>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</si>
  <si>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</si>
  <si>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</si>
  <si>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</si>
  <si>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</si>
  <si>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</si>
  <si>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</si>
  <si>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</si>
  <si>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</si>
  <si>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</si>
  <si>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</si>
  <si>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</si>
  <si>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</si>
  <si>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</si>
  <si>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</si>
  <si>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</si>
  <si>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</si>
  <si>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</si>
  <si>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</si>
  <si>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</si>
  <si>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</si>
  <si>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</si>
  <si>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</si>
  <si>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</si>
  <si>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</si>
  <si>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</si>
  <si>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</si>
  <si>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</si>
  <si>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</si>
  <si>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</si>
  <si>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</si>
  <si>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</si>
  <si>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</si>
  <si>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</si>
  <si>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</si>
  <si>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</si>
  <si>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</si>
  <si>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</si>
  <si>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</si>
  <si>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</si>
  <si>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</si>
  <si>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</si>
  <si>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</si>
  <si>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</si>
  <si>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</si>
  <si>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</si>
  <si>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REGISTRO ESFERA BORBOLETA BRUTO PVC 3/4"</t>
  </si>
  <si>
    <t>JOELHO 90 SOLDÁVEL COM ROSCA 25MM 3/4"</t>
  </si>
  <si>
    <t>TUBOS 3/4"</t>
  </si>
  <si>
    <t>ADAPT SOLD.CURTO C/BOLSA-ROSCA P REGISTRO 25MM 3/4"</t>
  </si>
  <si>
    <t>JOELHO 90 SOLDÁVEL 25MM</t>
  </si>
  <si>
    <t>TUBOS 25MM</t>
  </si>
  <si>
    <t>CAIXA DE GORDURA CG 60X60 CM</t>
  </si>
  <si>
    <t>CAIXA SIFONADA 150X150X50</t>
  </si>
  <si>
    <t>SIFÃO DE COPO P/ PIA E LAVATÓRIO 1'' - 1.1/2</t>
  </si>
  <si>
    <t>SIFÃO DE COPO P/ PIA E LAVATÓRIO 1'' -  2</t>
  </si>
  <si>
    <t>SIFÃO FLEXÍVEL C/ ADAPTADOR 1.1/2" - 1.1/2''</t>
  </si>
  <si>
    <t>VALVULA P/ LAVATÓRIO E TANQUE 1''</t>
  </si>
  <si>
    <t>VALVULA P/ PIA 1''</t>
  </si>
  <si>
    <t>VALVULA P/ TANQUE 1' 1/2"</t>
  </si>
  <si>
    <t>SIFÃO DE COPO P PIA E LAVATÓRIO 1' 1.1/2''</t>
  </si>
  <si>
    <t>VALVULA P LAVATÓRIO E TANQUE 1''</t>
  </si>
  <si>
    <t>CURVA 45 CURTA AMANCO 100MM</t>
  </si>
  <si>
    <t>CURVA 45 LONGA 50MM</t>
  </si>
  <si>
    <t>CURVA 45 LONGA AMANCO 40MM</t>
  </si>
  <si>
    <t>CURVA 90 CURTA 100MM</t>
  </si>
  <si>
    <t>CURVA 90 CURTA 40MM</t>
  </si>
  <si>
    <t>CURVA 90 CURTA 50MM</t>
  </si>
  <si>
    <t>JOELHO 90 50MM</t>
  </si>
  <si>
    <t>JOEHO 90 C/ANEL P/ ESGOTO SECUNDÁRIO 40MM 1.1/2''</t>
  </si>
  <si>
    <t>JUNÇÃO SIMPES 100MM - 100MM</t>
  </si>
  <si>
    <t>TUBO PVC PONTA BOLSA C/VIROLA 100 MM - 4''</t>
  </si>
  <si>
    <t>TUBO PVC PONTA BOLSA C/VIROLA 50 MM - 2''</t>
  </si>
  <si>
    <t>TUBO PVC PONTA BOLSA C/VIROLA 75 MM - 3''</t>
  </si>
  <si>
    <t>TUBO RIGIDO C/ PONTA E BOLSA SOLDÁVEL 40MM</t>
  </si>
  <si>
    <t>TUBO RÍGIDO COM PONTA LISA 40MM</t>
  </si>
  <si>
    <t>TUBO RÍGIDO COM PONTA LISA 50MM - 2''</t>
  </si>
  <si>
    <t>TÊ SANITÁRIO 100MM - 50MM</t>
  </si>
  <si>
    <t>TÊ SANITÁRIO 50MM - 50MM</t>
  </si>
  <si>
    <t>JOELHO 90 C/ANEL P ESGOTO SECUNDÁRIO 40MM 1.1/2''</t>
  </si>
  <si>
    <t>JUNÇÃO SIMPES 100MM - 50MM</t>
  </si>
  <si>
    <t>TUBO PVC PONTA BOLSA C VIROLA 100MM 4''</t>
  </si>
  <si>
    <t>TUBO PVC PONTA BOLSA C VIROLA 100MM 2''</t>
  </si>
  <si>
    <t>TUBO RIGIDO C PONTA E BOLSA SOLDÁVEL  40MM</t>
  </si>
  <si>
    <t>TUBO RIGIDO C PONTA LISA 40MM</t>
  </si>
  <si>
    <t>TÊ SANITÁRIO 100 MM - 100MM</t>
  </si>
  <si>
    <t>TÊ SANITÁRIO 100 MM - 50MM</t>
  </si>
  <si>
    <t>TÊ SANITÁRIO 50 MM - 50MM</t>
  </si>
  <si>
    <t>TUBO PVC PONTA BOLSA C VIROLA 100MM - 4''</t>
  </si>
  <si>
    <t>TUBO PVC PONTA BOLSA C VIROLA 50MM - 2''</t>
  </si>
  <si>
    <t>TUBO PVC PONTA BOLSA C VIROLA 50MM 2''</t>
  </si>
  <si>
    <t>JUNÇÃO SIMPLES 50MM - 50MM</t>
  </si>
  <si>
    <t>TUDO PVC PONTA BOLSA C VIROLA 50MM 2''</t>
  </si>
  <si>
    <t>REGISTRO DE GAVETA BRUNO ABNT 1''</t>
  </si>
  <si>
    <t>REGISTRO DE GAVETA BRUNO ABNT 1.1/2''</t>
  </si>
  <si>
    <t>REGISTRO DE GAVETA BRUNO ABNT 3/4''</t>
  </si>
  <si>
    <t>VALVULA DE DESCARGA BAIXA PRESSÃO 1.1/2''</t>
  </si>
  <si>
    <t>REGISTRO DE GAVETA BRUTO ABNT 1.1/2''</t>
  </si>
  <si>
    <t>REGISTRO BRUTO DE GAVETA INDUSTRIAL 2 1/2''</t>
  </si>
  <si>
    <t>REGISTRO DE GAVETA BRUTO ABNT 2''</t>
  </si>
  <si>
    <t>REGISTRO DE GAVETA BRUTO ABNT 3/4''</t>
  </si>
  <si>
    <t>BOLSA DE LIGAÇÃO P/ VASO SANITÁRIO 1.1/2''</t>
  </si>
  <si>
    <t>ENGATE FLEXÍVEL PLÁSTICO 1/2 - 30CM</t>
  </si>
  <si>
    <t>TUBO DE DESCARGA VDE 38MM</t>
  </si>
  <si>
    <t>TUBO DE LIGAÇÃO LATÃO CROMADO C CANOPLA P VASO 38MM</t>
  </si>
  <si>
    <t>JOELHO DE REDUÇÃO SOLDÁVEL C ROSCA 32MM 3/4''</t>
  </si>
  <si>
    <t>ADAPT SOLD CURTO C BOLSA ROSCA P REGISTRO 25MM 3/4''</t>
  </si>
  <si>
    <t>ADAPT SOLD CURTO C BOLSA ROSCA P REGISTRO 32MM 1''</t>
  </si>
  <si>
    <t>ADAPT SOLD CURTO C BOLSA ROSCA P REGISTRO 50MM 1.1/2''</t>
  </si>
  <si>
    <t>BUCHA DE REDUÇÃO SOLDA LONGA 50MM - 25MM</t>
  </si>
  <si>
    <t>CURVA 90 SOLDÁVEL 25MM</t>
  </si>
  <si>
    <t>JOELHO 90º SOLDÁVEL 25MM</t>
  </si>
  <si>
    <t>JOELHO 90º SOLDÁVEL 50MM</t>
  </si>
  <si>
    <t>TUBOS 32MM</t>
  </si>
  <si>
    <t>TUBOS 50MM</t>
  </si>
  <si>
    <t>TÊ 90 SOLDÁVEL 25MM</t>
  </si>
  <si>
    <t>TÊ 90 SOLDÁVEL 50MM</t>
  </si>
  <si>
    <t>TÊ DE REDUÇÃO 90 SOLDÁVEL 50MM - 25MM</t>
  </si>
  <si>
    <t>BUCHA DE REDUÇÃO SOLDA LONGA 60MM - 50MM</t>
  </si>
  <si>
    <t>JOELHO 90º SOLDÁVEL 32MM</t>
  </si>
  <si>
    <t>TUBOS 60MM</t>
  </si>
  <si>
    <t>TÊ 90 SOLDÁVEL 60MM</t>
  </si>
  <si>
    <t>TÊ DE REDUÇÃO 90 SOLDÁVEL 50MM - 32MM</t>
  </si>
  <si>
    <t>ADAPT SOLD C FLANGE LIVRE 9 CX ÁGUA 50MM 1.1/2''</t>
  </si>
  <si>
    <t>ADAPT SOLD C FLANGE LIVRE 9 CX ÁGUA 60MM 2''</t>
  </si>
  <si>
    <t>ADAPT SOLD C FLANGE LIVRE 9 CX ÁGUA 75MM 2.1/2''</t>
  </si>
  <si>
    <t>ADAPT SOLD CURTO C BOLSA ROSA P REGISTRO 25MM - 3/4''</t>
  </si>
  <si>
    <t>ADAPT SOLD CURTO C BOLSA ROSA P REGISTRO 50MM - 1.1/2''</t>
  </si>
  <si>
    <t>ADAPT SOLD CURTO C BOLSA ROSA P REGISTRO 60MM -2''</t>
  </si>
  <si>
    <t>ADAPT SOLD CURTO C BOLSA ROSA P REGISTRO 75MM - 2.1/2''</t>
  </si>
  <si>
    <t>TUBOS 75MM</t>
  </si>
  <si>
    <t>JOELHO DE RED 90 SOLD COM BUCHA DE LATÃO 25MM 1/2''</t>
  </si>
  <si>
    <t>JOELHO DE RED 90º SOLDÁVE C BUCHA LATÃO 25MM 1/2''</t>
  </si>
  <si>
    <t>BOLSA DE LIGAÇÃO P VASO SANITÁRIO 1.1/2''</t>
  </si>
  <si>
    <t>METAIS</t>
  </si>
  <si>
    <t>PVC MISTO SOLDÁVEL</t>
  </si>
  <si>
    <t>PVC RÍGIDO ROSCÁVEL</t>
  </si>
  <si>
    <t>PVC RÍGIDO SOLDÁVEL</t>
  </si>
  <si>
    <t>CAIXAS DE PASSAGEM</t>
  </si>
  <si>
    <t>PVC ACESSÓRIOS</t>
  </si>
  <si>
    <t>PVC ESGOTO</t>
  </si>
  <si>
    <t>PVC SOLDÁVEL AZUL COM BUCHA DE LATÃO</t>
  </si>
  <si>
    <t>ALIMENTAÇÃO</t>
  </si>
  <si>
    <t>ESGOTO</t>
  </si>
  <si>
    <t>PLUVIAL</t>
  </si>
  <si>
    <t>VENTILAÇÃO</t>
  </si>
  <si>
    <t>ÁGUA FRIA</t>
  </si>
  <si>
    <t>PLANILHA ORÇAMENTÁRIA - TOTAL</t>
  </si>
  <si>
    <t xml:space="preserve">OBRA: CONCLUSÃO DA OBRA DA NOVA SEDE DA CAMARA MUNICIPAL DE BAMBUÍ  – 4ª ETAPA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</si>
</sst>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  <font>
      <sz val="11"/>
      <name val="Calibri"/>
      <family val="2"/>
      <scheme val="minor"/>
    </font>
    <font>
      <sz val="10"/>
      <name val="Verdana"/>
    </font>
    <font>
      <b/>
      <sz val="12"/>
      <color theme="1"/>
      <name val="Calibri"/>
      <family val="2"/>
      <scheme val="minor"/>
    </font>
    <font>
      <sz val="10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24" xfId="0" applyBorder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left" vertical="top"/>
    </xf>
    <xf numFmtId="0" fontId="0" fillId="0" borderId="20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0" fillId="0" borderId="1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6" fillId="0" borderId="5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5" xfId="0" applyFill="1" applyBorder="1"/>
    <xf numFmtId="0" fontId="0" fillId="0" borderId="1" xfId="0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0" fontId="0" fillId="0" borderId="5" xfId="0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24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27" xfId="0" applyNumberFormat="1" applyBorder="1" applyAlignment="1">
      <alignment horizontal="left" vertical="top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28" xfId="0" applyBorder="1"/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Fill="1" applyBorder="1"/>
    <xf numFmtId="0" fontId="8" fillId="0" borderId="5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/>
    <xf numFmtId="0" fontId="0" fillId="0" borderId="6" xfId="0" applyFill="1" applyBorder="1"/>
    <xf numFmtId="0" fontId="0" fillId="0" borderId="6" xfId="0" applyFill="1" applyBorder="1" applyAlignment="1"/>
    <xf numFmtId="164" fontId="7" fillId="0" borderId="5" xfId="1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Fill="1" applyBorder="1"/>
    <xf numFmtId="0" fontId="0" fillId="0" borderId="6" xfId="0" applyFill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164" fontId="0" fillId="0" borderId="0" xfId="0" applyNumberFormat="1" applyBorder="1" applyAlignment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6" xfId="0" applyFont="1" applyFill="1" applyBorder="1" applyAlignment="1"/>
    <xf numFmtId="0" fontId="9" fillId="0" borderId="5" xfId="0" applyFont="1" applyFill="1" applyBorder="1" applyAlignment="1"/>
    <xf numFmtId="0" fontId="9" fillId="0" borderId="5" xfId="0" applyFont="1" applyFill="1" applyBorder="1"/>
    <xf numFmtId="3" fontId="2" fillId="0" borderId="5" xfId="0" applyNumberFormat="1" applyFont="1" applyFill="1" applyBorder="1" applyAlignment="1">
      <alignment horizontal="center"/>
    </xf>
    <xf numFmtId="164" fontId="0" fillId="0" borderId="0" xfId="0" applyNumberFormat="1"/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4" borderId="17" xfId="0" applyFont="1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</cellXfs>
  <cellStyles count="2">
    <cellStyle name="Mo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3124200</xdr:colOff>
      <xdr:row>0</xdr:row>
      <xdr:rowOff>76200</xdr:rowOff>
    </xdr:from>
    <xdr:to>
      <xdr:col>5</xdr:col>
      <xdr:colOff>1037021</xdr:colOff>
      <xdr:row>5</xdr:row>
      <xdr:rowOff>16448</xdr:rowOff>
    </xdr:to>
    <xdr:pic>
      <xdr:nvPicPr>
        <xdr:cNvPr id="2" name="Imagem 1" descr="Nova Image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76200"/>
          <a:ext cx="3694496" cy="749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3048000</xdr:colOff>
      <xdr:row>0</xdr:row>
      <xdr:rowOff>133351</xdr:rowOff>
    </xdr:from>
    <xdr:to>
      <xdr:col>5</xdr:col>
      <xdr:colOff>1427546</xdr:colOff>
      <xdr:row>5</xdr:row>
      <xdr:rowOff>73599</xdr:rowOff>
    </xdr:to>
    <xdr:pic>
      <xdr:nvPicPr>
        <xdr:cNvPr id="2" name="Imagem 1" descr="Nova Image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33351"/>
          <a:ext cx="3694496" cy="749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2</xdr:row>
      <xdr:rowOff>66675</xdr:rowOff>
    </xdr:from>
    <xdr:to>
      <xdr:col>5</xdr:col>
      <xdr:colOff>1741871</xdr:colOff>
      <xdr:row>7</xdr:row>
      <xdr:rowOff>6923</xdr:rowOff>
    </xdr:to>
    <xdr:pic>
      <xdr:nvPicPr>
        <xdr:cNvPr id="3" name="Imagem 2" descr="Nova Imagem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390525"/>
          <a:ext cx="3694496" cy="7498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142875</xdr:rowOff>
    </xdr:from>
    <xdr:to>
      <xdr:col>5</xdr:col>
      <xdr:colOff>170246</xdr:colOff>
      <xdr:row>5</xdr:row>
      <xdr:rowOff>83123</xdr:rowOff>
    </xdr:to>
    <xdr:pic>
      <xdr:nvPicPr>
        <xdr:cNvPr id="2" name="Imagem 1" descr="Nova Imagem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142875"/>
          <a:ext cx="3694496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246"/>
  <sheetViews>
    <sheetView workbookViewId="0">
      <selection activeCell="F22" sqref="F22"/>
    </sheetView>
  </sheetViews>
  <sheetFormatPr defaultRowHeight="12.75" x14ac:dyDescent="0.2"/>
  <cols>
    <col min="1" max="1" width="2.75" customWidth="1"/>
    <col min="2" max="2" width="10.5" customWidth="1"/>
    <col min="3" max="3" width="55.5" customWidth="1"/>
    <col min="4" max="4" width="8.125" customWidth="1"/>
    <col min="5" max="5" width="12.25" customWidth="1"/>
    <col min="6" max="6" width="25.875" customWidth="1"/>
    <col min="7" max="7" width="24.125" customWidth="1"/>
    <col min="8" max="8" width="21" customWidth="1"/>
  </cols>
  <sheetData>
    <row r="7" spans="2:8" x14ac:dyDescent="0.2">
      <c r="B7" s="105" t="s">
        <v>1</v>
      </c>
      <c r="C7" s="106"/>
      <c r="D7" s="106"/>
      <c r="E7" s="106"/>
      <c r="F7" s="106"/>
      <c r="G7" s="106"/>
      <c r="H7" s="107"/>
    </row>
    <row r="8" spans="2:8" ht="13.5" customHeight="1" x14ac:dyDescent="0.2">
      <c r="B8" s="95" t="s">
        <v>363</v>
      </c>
      <c r="C8" s="96"/>
      <c r="D8" s="96"/>
      <c r="E8" s="96"/>
      <c r="F8" s="96"/>
      <c r="G8" s="96"/>
      <c r="H8" s="97"/>
    </row>
    <row r="9" spans="2:8" ht="13.5" customHeight="1" x14ac:dyDescent="0.2">
      <c r="B9" s="98" t="s">
        <v>2</v>
      </c>
      <c r="C9" s="108"/>
      <c r="D9" s="108"/>
      <c r="E9" s="108"/>
      <c r="F9" s="108"/>
      <c r="G9" s="108"/>
      <c r="H9" s="109"/>
    </row>
    <row r="10" spans="2:8" ht="13.5" customHeight="1" x14ac:dyDescent="0.2">
      <c r="B10" s="98" t="s">
        <v>3</v>
      </c>
      <c r="C10" s="99"/>
      <c r="D10" s="99"/>
      <c r="E10" s="99"/>
      <c r="F10" s="99"/>
      <c r="G10" s="99"/>
      <c r="H10" s="100"/>
    </row>
    <row r="11" spans="2:8" ht="13.5" customHeight="1" x14ac:dyDescent="0.2">
      <c r="B11" s="101" t="s">
        <v>12</v>
      </c>
      <c r="C11" s="102"/>
      <c r="D11" s="103" t="s">
        <v>0</v>
      </c>
      <c r="E11" s="104"/>
      <c r="F11" s="104"/>
      <c r="G11" s="104"/>
      <c r="H11" s="102"/>
    </row>
    <row r="12" spans="2:8" ht="13.5" customHeight="1" x14ac:dyDescent="0.2">
      <c r="B12" s="113"/>
      <c r="C12" s="114"/>
      <c r="D12" s="114"/>
      <c r="E12" s="114"/>
      <c r="F12" s="114"/>
      <c r="G12" s="114"/>
      <c r="H12" s="115"/>
    </row>
    <row r="13" spans="2:8" ht="13.5" customHeight="1" x14ac:dyDescent="0.2">
      <c r="B13" s="120" t="s">
        <v>4</v>
      </c>
      <c r="C13" s="122" t="s">
        <v>5</v>
      </c>
      <c r="D13" s="116" t="s">
        <v>13</v>
      </c>
      <c r="E13" s="118" t="s">
        <v>6</v>
      </c>
      <c r="F13" s="24" t="s">
        <v>7</v>
      </c>
      <c r="G13" s="118" t="s">
        <v>69</v>
      </c>
      <c r="H13" s="118" t="s">
        <v>70</v>
      </c>
    </row>
    <row r="14" spans="2:8" ht="13.5" customHeight="1" x14ac:dyDescent="0.2">
      <c r="B14" s="121"/>
      <c r="C14" s="123"/>
      <c r="D14" s="117"/>
      <c r="E14" s="119"/>
      <c r="F14" s="25" t="s">
        <v>8</v>
      </c>
      <c r="G14" s="119"/>
      <c r="H14" s="119"/>
    </row>
    <row r="15" spans="2:8" ht="13.5" customHeight="1" x14ac:dyDescent="0.2">
      <c r="B15" s="5"/>
      <c r="C15" s="10"/>
      <c r="D15" s="6"/>
      <c r="E15" s="7"/>
      <c r="F15" s="8"/>
      <c r="G15" s="7"/>
      <c r="H15" s="9"/>
    </row>
    <row r="16" spans="2:8" ht="13.5" customHeight="1" x14ac:dyDescent="0.2">
      <c r="B16" s="11">
        <v>1</v>
      </c>
      <c r="C16" s="22" t="s">
        <v>9</v>
      </c>
      <c r="D16" s="4"/>
      <c r="E16" s="4"/>
      <c r="F16" s="26"/>
      <c r="G16" s="26"/>
      <c r="H16" s="26"/>
    </row>
    <row r="17" spans="2:8" ht="13.5" customHeight="1" x14ac:dyDescent="0.2">
      <c r="B17" s="3"/>
      <c r="C17" s="2"/>
      <c r="D17" s="1"/>
      <c r="E17" s="1"/>
      <c r="F17" s="27"/>
      <c r="G17" s="27"/>
      <c r="H17" s="48"/>
    </row>
    <row r="18" spans="2:8" ht="13.5" customHeight="1" x14ac:dyDescent="0.2">
      <c r="B18" s="33" t="s">
        <v>35</v>
      </c>
      <c r="C18" s="38" t="s">
        <v>19</v>
      </c>
      <c r="D18" s="33" t="s">
        <v>51</v>
      </c>
      <c r="E18" s="39">
        <v>1350</v>
      </c>
      <c r="F18" s="41">
        <v>1.61</v>
      </c>
      <c r="G18" s="47">
        <f>(H18/E18)</f>
        <v>2.0092592592592591</v>
      </c>
      <c r="H18" s="50">
        <v>2712.5</v>
      </c>
    </row>
    <row r="19" spans="2:8" ht="13.5" customHeight="1" x14ac:dyDescent="0.2">
      <c r="B19" s="33" t="s">
        <v>36</v>
      </c>
      <c r="C19" s="38" t="s">
        <v>20</v>
      </c>
      <c r="D19" s="33" t="s">
        <v>52</v>
      </c>
      <c r="E19" s="39">
        <v>16</v>
      </c>
      <c r="F19" s="41">
        <v>415</v>
      </c>
      <c r="G19" s="47">
        <f t="shared" ref="G19:G33" si="0">(H19/E19)</f>
        <v>518.75</v>
      </c>
      <c r="H19" s="49">
        <v>8300</v>
      </c>
    </row>
    <row r="20" spans="2:8" ht="13.5" customHeight="1" x14ac:dyDescent="0.2">
      <c r="B20" s="33" t="s">
        <v>37</v>
      </c>
      <c r="C20" s="38" t="s">
        <v>21</v>
      </c>
      <c r="D20" s="33" t="s">
        <v>53</v>
      </c>
      <c r="E20" s="39">
        <v>100</v>
      </c>
      <c r="F20" s="41">
        <v>27.9</v>
      </c>
      <c r="G20" s="47">
        <f t="shared" si="0"/>
        <v>34.875</v>
      </c>
      <c r="H20" s="41">
        <v>3487.5</v>
      </c>
    </row>
    <row r="21" spans="2:8" ht="13.5" customHeight="1" x14ac:dyDescent="0.2">
      <c r="B21" s="33" t="s">
        <v>38</v>
      </c>
      <c r="C21" s="38" t="s">
        <v>22</v>
      </c>
      <c r="D21" s="33" t="s">
        <v>52</v>
      </c>
      <c r="E21" s="39">
        <v>18</v>
      </c>
      <c r="F21" s="41">
        <v>135</v>
      </c>
      <c r="G21" s="47">
        <f t="shared" si="0"/>
        <v>168.75</v>
      </c>
      <c r="H21" s="41">
        <v>3037.5</v>
      </c>
    </row>
    <row r="22" spans="2:8" ht="13.5" customHeight="1" x14ac:dyDescent="0.2">
      <c r="B22" s="33" t="s">
        <v>39</v>
      </c>
      <c r="C22" s="38" t="s">
        <v>23</v>
      </c>
      <c r="D22" s="33" t="s">
        <v>52</v>
      </c>
      <c r="E22" s="39">
        <v>10</v>
      </c>
      <c r="F22" s="41">
        <v>99</v>
      </c>
      <c r="G22" s="47">
        <f t="shared" si="0"/>
        <v>123.75</v>
      </c>
      <c r="H22" s="41">
        <v>1237.5</v>
      </c>
    </row>
    <row r="23" spans="2:8" ht="13.5" customHeight="1" x14ac:dyDescent="0.2">
      <c r="B23" s="33" t="s">
        <v>40</v>
      </c>
      <c r="C23" s="38" t="s">
        <v>24</v>
      </c>
      <c r="D23" s="33" t="s">
        <v>53</v>
      </c>
      <c r="E23" s="39">
        <v>150</v>
      </c>
      <c r="F23" s="41">
        <v>11.65</v>
      </c>
      <c r="G23" s="47">
        <f t="shared" si="0"/>
        <v>14.566666666666666</v>
      </c>
      <c r="H23" s="41">
        <v>2185</v>
      </c>
    </row>
    <row r="24" spans="2:8" ht="13.5" customHeight="1" x14ac:dyDescent="0.2">
      <c r="B24" s="33" t="s">
        <v>41</v>
      </c>
      <c r="C24" s="38" t="s">
        <v>25</v>
      </c>
      <c r="D24" s="33" t="s">
        <v>54</v>
      </c>
      <c r="E24" s="39">
        <v>30</v>
      </c>
      <c r="F24" s="41">
        <v>85.93</v>
      </c>
      <c r="G24" s="47">
        <f t="shared" si="0"/>
        <v>107.41666666666667</v>
      </c>
      <c r="H24" s="41">
        <v>3222.5</v>
      </c>
    </row>
    <row r="25" spans="2:8" ht="13.5" customHeight="1" x14ac:dyDescent="0.2">
      <c r="B25" s="33" t="s">
        <v>42</v>
      </c>
      <c r="C25" s="38" t="s">
        <v>26</v>
      </c>
      <c r="D25" s="33" t="s">
        <v>54</v>
      </c>
      <c r="E25" s="39">
        <v>20</v>
      </c>
      <c r="F25" s="41">
        <v>26.7</v>
      </c>
      <c r="G25" s="47">
        <f t="shared" si="0"/>
        <v>33.375</v>
      </c>
      <c r="H25" s="41">
        <v>667.5</v>
      </c>
    </row>
    <row r="26" spans="2:8" ht="13.5" customHeight="1" x14ac:dyDescent="0.2">
      <c r="B26" s="33" t="s">
        <v>43</v>
      </c>
      <c r="C26" s="38" t="s">
        <v>27</v>
      </c>
      <c r="D26" s="33" t="s">
        <v>55</v>
      </c>
      <c r="E26" s="39">
        <v>8</v>
      </c>
      <c r="F26" s="41">
        <v>148.5</v>
      </c>
      <c r="G26" s="47">
        <f t="shared" si="0"/>
        <v>185.625</v>
      </c>
      <c r="H26" s="41">
        <v>1485</v>
      </c>
    </row>
    <row r="27" spans="2:8" ht="13.5" customHeight="1" x14ac:dyDescent="0.2">
      <c r="B27" s="33" t="s">
        <v>44</v>
      </c>
      <c r="C27" s="38" t="s">
        <v>29</v>
      </c>
      <c r="D27" s="33" t="s">
        <v>56</v>
      </c>
      <c r="E27" s="39">
        <v>40</v>
      </c>
      <c r="F27" s="41">
        <v>27.8</v>
      </c>
      <c r="G27" s="47">
        <f t="shared" si="0"/>
        <v>34.75</v>
      </c>
      <c r="H27" s="41">
        <v>1390</v>
      </c>
    </row>
    <row r="28" spans="2:8" ht="13.5" customHeight="1" x14ac:dyDescent="0.2">
      <c r="B28" s="33" t="s">
        <v>45</v>
      </c>
      <c r="C28" s="38" t="s">
        <v>30</v>
      </c>
      <c r="D28" s="33" t="s">
        <v>56</v>
      </c>
      <c r="E28" s="39">
        <v>20</v>
      </c>
      <c r="F28" s="41">
        <v>23.85</v>
      </c>
      <c r="G28" s="47">
        <f t="shared" si="0"/>
        <v>29.8125</v>
      </c>
      <c r="H28" s="41">
        <v>596.25</v>
      </c>
    </row>
    <row r="29" spans="2:8" ht="13.5" customHeight="1" x14ac:dyDescent="0.2">
      <c r="B29" s="33" t="s">
        <v>46</v>
      </c>
      <c r="C29" s="38" t="s">
        <v>31</v>
      </c>
      <c r="D29" s="33" t="s">
        <v>54</v>
      </c>
      <c r="E29" s="39">
        <v>370</v>
      </c>
      <c r="F29" s="41">
        <v>2.75</v>
      </c>
      <c r="G29" s="47">
        <f t="shared" si="0"/>
        <v>3.439189189189189</v>
      </c>
      <c r="H29" s="41">
        <v>1272.5</v>
      </c>
    </row>
    <row r="30" spans="2:8" ht="13.5" customHeight="1" x14ac:dyDescent="0.2">
      <c r="B30" s="33" t="s">
        <v>47</v>
      </c>
      <c r="C30" s="38" t="s">
        <v>32</v>
      </c>
      <c r="D30" s="33" t="s">
        <v>56</v>
      </c>
      <c r="E30" s="39">
        <v>5</v>
      </c>
      <c r="F30" s="41">
        <v>22</v>
      </c>
      <c r="G30" s="47">
        <f t="shared" si="0"/>
        <v>27.5</v>
      </c>
      <c r="H30" s="41">
        <v>137.5</v>
      </c>
    </row>
    <row r="31" spans="2:8" ht="13.5" customHeight="1" x14ac:dyDescent="0.2">
      <c r="B31" s="33" t="s">
        <v>48</v>
      </c>
      <c r="C31" s="38" t="s">
        <v>33</v>
      </c>
      <c r="D31" s="33" t="s">
        <v>56</v>
      </c>
      <c r="E31" s="39">
        <v>5</v>
      </c>
      <c r="F31" s="41">
        <v>20.2</v>
      </c>
      <c r="G31" s="47">
        <f t="shared" si="0"/>
        <v>25.25</v>
      </c>
      <c r="H31" s="41">
        <v>126.25</v>
      </c>
    </row>
    <row r="32" spans="2:8" ht="13.5" customHeight="1" x14ac:dyDescent="0.2">
      <c r="B32" s="33" t="s">
        <v>49</v>
      </c>
      <c r="C32" s="38" t="s">
        <v>71</v>
      </c>
      <c r="D32" s="33" t="s">
        <v>52</v>
      </c>
      <c r="E32" s="39">
        <v>48</v>
      </c>
      <c r="F32" s="41">
        <v>16.66</v>
      </c>
      <c r="G32" s="47">
        <f t="shared" si="0"/>
        <v>20.833333333333332</v>
      </c>
      <c r="H32" s="41">
        <v>1000</v>
      </c>
    </row>
    <row r="33" spans="2:8" ht="13.5" customHeight="1" x14ac:dyDescent="0.2">
      <c r="B33" s="33" t="s">
        <v>50</v>
      </c>
      <c r="C33" s="38" t="s">
        <v>34</v>
      </c>
      <c r="D33" s="33" t="s">
        <v>54</v>
      </c>
      <c r="E33" s="35">
        <v>1</v>
      </c>
      <c r="F33" s="41">
        <v>175</v>
      </c>
      <c r="G33" s="47">
        <f t="shared" si="0"/>
        <v>218.75</v>
      </c>
      <c r="H33" s="40">
        <v>218.75</v>
      </c>
    </row>
    <row r="34" spans="2:8" ht="13.5" customHeight="1" x14ac:dyDescent="0.2">
      <c r="B34" s="124"/>
      <c r="C34" s="125"/>
      <c r="D34" s="125"/>
      <c r="E34" s="125"/>
      <c r="F34" s="125"/>
      <c r="G34" s="125"/>
      <c r="H34" s="126"/>
    </row>
    <row r="35" spans="2:8" ht="13.5" customHeight="1" x14ac:dyDescent="0.2">
      <c r="B35" s="13"/>
      <c r="C35" s="14"/>
      <c r="D35" s="14"/>
      <c r="E35" s="15"/>
      <c r="F35" s="14"/>
      <c r="G35" s="21" t="s">
        <v>16</v>
      </c>
      <c r="H35" s="42">
        <f>SUM(H18:H33)</f>
        <v>31076.25</v>
      </c>
    </row>
    <row r="36" spans="2:8" ht="13.5" customHeight="1" x14ac:dyDescent="0.2">
      <c r="B36" s="110"/>
      <c r="C36" s="111"/>
      <c r="D36" s="111"/>
      <c r="E36" s="111"/>
      <c r="F36" s="111"/>
      <c r="G36" s="111"/>
      <c r="H36" s="112"/>
    </row>
    <row r="37" spans="2:8" ht="13.5" customHeight="1" x14ac:dyDescent="0.2">
      <c r="B37" s="16"/>
      <c r="C37" s="10"/>
      <c r="D37" s="17"/>
      <c r="E37" s="18"/>
      <c r="F37" s="19"/>
      <c r="G37" s="18"/>
      <c r="H37" s="20"/>
    </row>
    <row r="38" spans="2:8" ht="13.5" customHeight="1" x14ac:dyDescent="0.2">
      <c r="B38" s="11">
        <v>2</v>
      </c>
      <c r="C38" s="23" t="s">
        <v>10</v>
      </c>
      <c r="D38" s="4"/>
      <c r="E38" s="4"/>
      <c r="F38" s="26"/>
      <c r="G38" s="26"/>
      <c r="H38" s="26"/>
    </row>
    <row r="39" spans="2:8" ht="13.5" customHeight="1" x14ac:dyDescent="0.2">
      <c r="B39" s="87"/>
      <c r="C39" s="23"/>
      <c r="D39" s="4"/>
      <c r="E39" s="4"/>
      <c r="F39" s="88"/>
      <c r="G39" s="26"/>
      <c r="H39" s="26"/>
    </row>
    <row r="40" spans="2:8" ht="13.5" customHeight="1" x14ac:dyDescent="0.25">
      <c r="B40" s="83"/>
      <c r="C40" s="89" t="s">
        <v>357</v>
      </c>
      <c r="D40" s="1"/>
      <c r="E40" s="1"/>
      <c r="F40" s="76"/>
      <c r="G40" s="27"/>
      <c r="H40" s="27"/>
    </row>
    <row r="41" spans="2:8" ht="13.5" customHeight="1" x14ac:dyDescent="0.25">
      <c r="B41" s="84"/>
      <c r="C41" s="64" t="s">
        <v>349</v>
      </c>
      <c r="D41" s="82"/>
      <c r="E41" s="1"/>
      <c r="F41" s="76"/>
      <c r="G41" s="27"/>
      <c r="H41" s="27"/>
    </row>
    <row r="42" spans="2:8" ht="13.5" customHeight="1" x14ac:dyDescent="0.2">
      <c r="B42" s="66" t="s">
        <v>162</v>
      </c>
      <c r="C42" s="38" t="s">
        <v>261</v>
      </c>
      <c r="D42" s="66" t="s">
        <v>73</v>
      </c>
      <c r="E42" s="39">
        <v>1</v>
      </c>
      <c r="F42" s="81">
        <v>35.729999999999997</v>
      </c>
      <c r="G42" s="41">
        <f>(F42*1.25)</f>
        <v>44.662499999999994</v>
      </c>
      <c r="H42" s="41">
        <f>(G42*E42)</f>
        <v>44.662499999999994</v>
      </c>
    </row>
    <row r="43" spans="2:8" ht="13.5" customHeight="1" x14ac:dyDescent="0.2">
      <c r="B43" s="66"/>
      <c r="C43" s="33" t="s">
        <v>350</v>
      </c>
      <c r="D43" s="66"/>
      <c r="E43" s="39"/>
      <c r="F43" s="81"/>
      <c r="G43" s="41"/>
      <c r="H43" s="41"/>
    </row>
    <row r="44" spans="2:8" ht="13.5" customHeight="1" x14ac:dyDescent="0.2">
      <c r="B44" s="66" t="s">
        <v>163</v>
      </c>
      <c r="C44" s="38" t="s">
        <v>262</v>
      </c>
      <c r="D44" s="66" t="s">
        <v>73</v>
      </c>
      <c r="E44" s="39">
        <v>3</v>
      </c>
      <c r="F44" s="81">
        <v>2.8800000000000003</v>
      </c>
      <c r="G44" s="41">
        <f t="shared" ref="G44:G119" si="1">(F44*1.25)</f>
        <v>3.6000000000000005</v>
      </c>
      <c r="H44" s="41">
        <f t="shared" ref="H44:H119" si="2">(G44*E44)</f>
        <v>10.8</v>
      </c>
    </row>
    <row r="45" spans="2:8" ht="13.5" customHeight="1" x14ac:dyDescent="0.2">
      <c r="B45" s="66"/>
      <c r="C45" s="33" t="s">
        <v>351</v>
      </c>
      <c r="D45" s="66"/>
      <c r="E45" s="39"/>
      <c r="F45" s="81"/>
      <c r="G45" s="41"/>
      <c r="H45" s="41"/>
    </row>
    <row r="46" spans="2:8" ht="13.5" customHeight="1" x14ac:dyDescent="0.2">
      <c r="B46" s="66" t="s">
        <v>164</v>
      </c>
      <c r="C46" s="38" t="s">
        <v>263</v>
      </c>
      <c r="D46" s="66" t="s">
        <v>161</v>
      </c>
      <c r="E46" s="39">
        <v>0.28000000000000003</v>
      </c>
      <c r="F46" s="81">
        <v>17.035714285714281</v>
      </c>
      <c r="G46" s="41">
        <f t="shared" si="1"/>
        <v>21.294642857142851</v>
      </c>
      <c r="H46" s="41">
        <f t="shared" si="2"/>
        <v>5.9624999999999986</v>
      </c>
    </row>
    <row r="47" spans="2:8" ht="13.5" customHeight="1" x14ac:dyDescent="0.2">
      <c r="B47" s="66"/>
      <c r="C47" s="33" t="s">
        <v>352</v>
      </c>
      <c r="D47" s="66"/>
      <c r="E47" s="39"/>
      <c r="F47" s="81"/>
      <c r="G47" s="41"/>
      <c r="H47" s="41"/>
    </row>
    <row r="48" spans="2:8" ht="13.5" customHeight="1" x14ac:dyDescent="0.2">
      <c r="B48" s="66" t="s">
        <v>165</v>
      </c>
      <c r="C48" s="38" t="s">
        <v>264</v>
      </c>
      <c r="D48" s="66" t="s">
        <v>73</v>
      </c>
      <c r="E48" s="39">
        <v>1</v>
      </c>
      <c r="F48" s="81">
        <v>1.1299999999999999</v>
      </c>
      <c r="G48" s="41">
        <f t="shared" si="1"/>
        <v>1.4124999999999999</v>
      </c>
      <c r="H48" s="41">
        <f t="shared" si="2"/>
        <v>1.4124999999999999</v>
      </c>
    </row>
    <row r="49" spans="2:8" ht="13.5" customHeight="1" x14ac:dyDescent="0.2">
      <c r="B49" s="66" t="s">
        <v>166</v>
      </c>
      <c r="C49" s="78" t="s">
        <v>265</v>
      </c>
      <c r="D49" s="66" t="s">
        <v>73</v>
      </c>
      <c r="E49" s="39">
        <v>1</v>
      </c>
      <c r="F49" s="81">
        <v>0.68</v>
      </c>
      <c r="G49" s="41">
        <f t="shared" si="1"/>
        <v>0.85000000000000009</v>
      </c>
      <c r="H49" s="41">
        <f t="shared" si="2"/>
        <v>0.85000000000000009</v>
      </c>
    </row>
    <row r="50" spans="2:8" ht="13.5" customHeight="1" x14ac:dyDescent="0.2">
      <c r="B50" s="66" t="s">
        <v>167</v>
      </c>
      <c r="C50" s="78" t="s">
        <v>266</v>
      </c>
      <c r="D50" s="66" t="s">
        <v>161</v>
      </c>
      <c r="E50" s="39">
        <v>7.57</v>
      </c>
      <c r="F50" s="81">
        <v>18.214002642007923</v>
      </c>
      <c r="G50" s="41">
        <f t="shared" si="1"/>
        <v>22.767503302509905</v>
      </c>
      <c r="H50" s="41">
        <f t="shared" si="2"/>
        <v>172.35</v>
      </c>
    </row>
    <row r="51" spans="2:8" ht="13.5" customHeight="1" x14ac:dyDescent="0.2">
      <c r="B51" s="66" t="s">
        <v>168</v>
      </c>
      <c r="C51" s="78" t="s">
        <v>266</v>
      </c>
      <c r="D51" s="66" t="s">
        <v>161</v>
      </c>
      <c r="E51" s="77">
        <v>26.36</v>
      </c>
      <c r="F51" s="81">
        <v>5.2306525037936265</v>
      </c>
      <c r="G51" s="41">
        <f t="shared" si="1"/>
        <v>6.5383156297420335</v>
      </c>
      <c r="H51" s="41">
        <f t="shared" si="2"/>
        <v>172.35</v>
      </c>
    </row>
    <row r="52" spans="2:8" ht="13.5" customHeight="1" x14ac:dyDescent="0.2">
      <c r="B52" s="66"/>
      <c r="C52" s="90" t="s">
        <v>358</v>
      </c>
      <c r="D52" s="66"/>
      <c r="E52" s="77"/>
      <c r="F52" s="81"/>
      <c r="G52" s="41"/>
      <c r="H52" s="41"/>
    </row>
    <row r="53" spans="2:8" ht="13.5" customHeight="1" x14ac:dyDescent="0.2">
      <c r="B53" s="66"/>
      <c r="C53" s="86" t="s">
        <v>353</v>
      </c>
      <c r="D53" s="66"/>
      <c r="E53" s="77"/>
      <c r="F53" s="81"/>
      <c r="G53" s="41"/>
      <c r="H53" s="41"/>
    </row>
    <row r="54" spans="2:8" ht="13.5" customHeight="1" x14ac:dyDescent="0.2">
      <c r="B54" s="66" t="s">
        <v>169</v>
      </c>
      <c r="C54" s="79" t="s">
        <v>267</v>
      </c>
      <c r="D54" s="66" t="s">
        <v>73</v>
      </c>
      <c r="E54" s="39">
        <v>1</v>
      </c>
      <c r="F54" s="81">
        <v>339</v>
      </c>
      <c r="G54" s="41">
        <f t="shared" si="1"/>
        <v>423.75</v>
      </c>
      <c r="H54" s="41">
        <f t="shared" si="2"/>
        <v>423.75</v>
      </c>
    </row>
    <row r="55" spans="2:8" ht="13.5" customHeight="1" x14ac:dyDescent="0.2">
      <c r="B55" s="66"/>
      <c r="C55" s="86" t="s">
        <v>354</v>
      </c>
      <c r="D55" s="66"/>
      <c r="E55" s="39"/>
      <c r="F55" s="81"/>
      <c r="G55" s="41"/>
      <c r="H55" s="41"/>
    </row>
    <row r="56" spans="2:8" ht="13.5" customHeight="1" x14ac:dyDescent="0.2">
      <c r="B56" s="66" t="s">
        <v>170</v>
      </c>
      <c r="C56" s="79" t="s">
        <v>268</v>
      </c>
      <c r="D56" s="66" t="s">
        <v>73</v>
      </c>
      <c r="E56" s="39">
        <v>3</v>
      </c>
      <c r="F56" s="81">
        <v>26.91</v>
      </c>
      <c r="G56" s="41">
        <f t="shared" si="1"/>
        <v>33.637500000000003</v>
      </c>
      <c r="H56" s="41">
        <f t="shared" si="2"/>
        <v>100.91250000000001</v>
      </c>
    </row>
    <row r="57" spans="2:8" ht="13.5" customHeight="1" x14ac:dyDescent="0.2">
      <c r="B57" s="66" t="s">
        <v>171</v>
      </c>
      <c r="C57" s="79" t="s">
        <v>269</v>
      </c>
      <c r="D57" s="66" t="s">
        <v>73</v>
      </c>
      <c r="E57" s="39">
        <v>6</v>
      </c>
      <c r="F57" s="81">
        <v>69</v>
      </c>
      <c r="G57" s="41">
        <f t="shared" si="1"/>
        <v>86.25</v>
      </c>
      <c r="H57" s="41">
        <f t="shared" si="2"/>
        <v>517.5</v>
      </c>
    </row>
    <row r="58" spans="2:8" ht="13.5" customHeight="1" x14ac:dyDescent="0.2">
      <c r="B58" s="66" t="s">
        <v>172</v>
      </c>
      <c r="C58" s="79" t="s">
        <v>270</v>
      </c>
      <c r="D58" s="66" t="s">
        <v>73</v>
      </c>
      <c r="E58" s="39">
        <v>1</v>
      </c>
      <c r="F58" s="81">
        <v>55</v>
      </c>
      <c r="G58" s="41">
        <f t="shared" si="1"/>
        <v>68.75</v>
      </c>
      <c r="H58" s="41">
        <f t="shared" si="2"/>
        <v>68.75</v>
      </c>
    </row>
    <row r="59" spans="2:8" ht="13.5" customHeight="1" x14ac:dyDescent="0.2">
      <c r="B59" s="66" t="s">
        <v>173</v>
      </c>
      <c r="C59" s="85" t="s">
        <v>271</v>
      </c>
      <c r="D59" s="66" t="s">
        <v>73</v>
      </c>
      <c r="E59" s="39">
        <v>2</v>
      </c>
      <c r="F59" s="81">
        <v>11.7</v>
      </c>
      <c r="G59" s="41">
        <f t="shared" si="1"/>
        <v>14.625</v>
      </c>
      <c r="H59" s="41">
        <f t="shared" si="2"/>
        <v>29.25</v>
      </c>
    </row>
    <row r="60" spans="2:8" ht="13.5" customHeight="1" x14ac:dyDescent="0.2">
      <c r="B60" s="66" t="s">
        <v>174</v>
      </c>
      <c r="C60" s="79" t="s">
        <v>272</v>
      </c>
      <c r="D60" s="66" t="s">
        <v>73</v>
      </c>
      <c r="E60" s="39">
        <v>6</v>
      </c>
      <c r="F60" s="81">
        <v>6.2549999999999999</v>
      </c>
      <c r="G60" s="41">
        <f t="shared" si="1"/>
        <v>7.8187499999999996</v>
      </c>
      <c r="H60" s="41">
        <f t="shared" si="2"/>
        <v>46.912499999999994</v>
      </c>
    </row>
    <row r="61" spans="2:8" ht="13.5" customHeight="1" x14ac:dyDescent="0.2">
      <c r="B61" s="66" t="s">
        <v>175</v>
      </c>
      <c r="C61" s="79" t="s">
        <v>273</v>
      </c>
      <c r="D61" s="66" t="s">
        <v>73</v>
      </c>
      <c r="E61" s="77">
        <v>1</v>
      </c>
      <c r="F61" s="81">
        <v>17.899999999999999</v>
      </c>
      <c r="G61" s="41">
        <f t="shared" si="1"/>
        <v>22.375</v>
      </c>
      <c r="H61" s="41">
        <f t="shared" si="2"/>
        <v>22.375</v>
      </c>
    </row>
    <row r="62" spans="2:8" ht="13.5" customHeight="1" x14ac:dyDescent="0.2">
      <c r="B62" s="66" t="s">
        <v>176</v>
      </c>
      <c r="C62" s="79" t="s">
        <v>274</v>
      </c>
      <c r="D62" s="66" t="s">
        <v>73</v>
      </c>
      <c r="E62" s="39">
        <v>2</v>
      </c>
      <c r="F62" s="81">
        <v>12.33</v>
      </c>
      <c r="G62" s="41">
        <f t="shared" si="1"/>
        <v>15.4125</v>
      </c>
      <c r="H62" s="41">
        <f t="shared" si="2"/>
        <v>30.824999999999999</v>
      </c>
    </row>
    <row r="63" spans="2:8" ht="13.5" customHeight="1" x14ac:dyDescent="0.2">
      <c r="B63" s="66" t="s">
        <v>177</v>
      </c>
      <c r="C63" s="80" t="s">
        <v>268</v>
      </c>
      <c r="D63" s="66" t="s">
        <v>73</v>
      </c>
      <c r="E63" s="39">
        <v>4</v>
      </c>
      <c r="F63" s="81">
        <v>26.91</v>
      </c>
      <c r="G63" s="41">
        <f t="shared" si="1"/>
        <v>33.637500000000003</v>
      </c>
      <c r="H63" s="41">
        <f t="shared" si="2"/>
        <v>134.55000000000001</v>
      </c>
    </row>
    <row r="64" spans="2:8" ht="13.5" customHeight="1" x14ac:dyDescent="0.2">
      <c r="B64" s="66" t="s">
        <v>178</v>
      </c>
      <c r="C64" s="80" t="s">
        <v>275</v>
      </c>
      <c r="D64" s="66" t="s">
        <v>73</v>
      </c>
      <c r="E64" s="39">
        <v>5</v>
      </c>
      <c r="F64" s="81">
        <v>69</v>
      </c>
      <c r="G64" s="41">
        <f t="shared" si="1"/>
        <v>86.25</v>
      </c>
      <c r="H64" s="41">
        <f t="shared" si="2"/>
        <v>431.25</v>
      </c>
    </row>
    <row r="65" spans="2:8" ht="13.5" customHeight="1" x14ac:dyDescent="0.2">
      <c r="B65" s="66" t="s">
        <v>179</v>
      </c>
      <c r="C65" s="80" t="s">
        <v>276</v>
      </c>
      <c r="D65" s="66" t="s">
        <v>73</v>
      </c>
      <c r="E65" s="39">
        <v>5</v>
      </c>
      <c r="F65" s="81">
        <v>6.2560000000000002</v>
      </c>
      <c r="G65" s="41">
        <f t="shared" si="1"/>
        <v>7.82</v>
      </c>
      <c r="H65" s="41">
        <f t="shared" si="2"/>
        <v>39.1</v>
      </c>
    </row>
    <row r="66" spans="2:8" ht="13.5" customHeight="1" x14ac:dyDescent="0.2">
      <c r="B66" s="66"/>
      <c r="C66" s="86" t="s">
        <v>355</v>
      </c>
      <c r="D66" s="66"/>
      <c r="E66" s="39"/>
      <c r="F66" s="81"/>
      <c r="G66" s="41"/>
      <c r="H66" s="41"/>
    </row>
    <row r="67" spans="2:8" ht="13.5" customHeight="1" x14ac:dyDescent="0.2">
      <c r="B67" s="66" t="s">
        <v>180</v>
      </c>
      <c r="C67" s="79" t="s">
        <v>277</v>
      </c>
      <c r="D67" s="66" t="s">
        <v>73</v>
      </c>
      <c r="E67" s="39">
        <v>3</v>
      </c>
      <c r="F67" s="81">
        <v>37.713333333333331</v>
      </c>
      <c r="G67" s="41">
        <f t="shared" si="1"/>
        <v>47.141666666666666</v>
      </c>
      <c r="H67" s="41">
        <f t="shared" si="2"/>
        <v>141.42500000000001</v>
      </c>
    </row>
    <row r="68" spans="2:8" ht="13.5" customHeight="1" x14ac:dyDescent="0.2">
      <c r="B68" s="66" t="s">
        <v>181</v>
      </c>
      <c r="C68" s="79" t="s">
        <v>278</v>
      </c>
      <c r="D68" s="66" t="s">
        <v>73</v>
      </c>
      <c r="E68" s="39">
        <v>1</v>
      </c>
      <c r="F68" s="81">
        <v>7.2</v>
      </c>
      <c r="G68" s="41">
        <f t="shared" si="1"/>
        <v>9</v>
      </c>
      <c r="H68" s="41">
        <f t="shared" si="2"/>
        <v>9</v>
      </c>
    </row>
    <row r="69" spans="2:8" ht="13.5" customHeight="1" x14ac:dyDescent="0.2">
      <c r="B69" s="66" t="s">
        <v>182</v>
      </c>
      <c r="C69" s="79" t="s">
        <v>279</v>
      </c>
      <c r="D69" s="66" t="s">
        <v>73</v>
      </c>
      <c r="E69" s="77">
        <v>8</v>
      </c>
      <c r="F69" s="81">
        <v>4.05</v>
      </c>
      <c r="G69" s="41">
        <f t="shared" si="1"/>
        <v>5.0625</v>
      </c>
      <c r="H69" s="41">
        <f t="shared" si="2"/>
        <v>40.5</v>
      </c>
    </row>
    <row r="70" spans="2:8" ht="13.5" customHeight="1" x14ac:dyDescent="0.2">
      <c r="B70" s="66" t="s">
        <v>183</v>
      </c>
      <c r="C70" s="79" t="s">
        <v>280</v>
      </c>
      <c r="D70" s="66" t="s">
        <v>73</v>
      </c>
      <c r="E70" s="39">
        <v>5</v>
      </c>
      <c r="F70" s="81">
        <v>30.15</v>
      </c>
      <c r="G70" s="41">
        <f t="shared" si="1"/>
        <v>37.6875</v>
      </c>
      <c r="H70" s="41">
        <f t="shared" si="2"/>
        <v>188.4375</v>
      </c>
    </row>
    <row r="71" spans="2:8" ht="13.5" customHeight="1" x14ac:dyDescent="0.2">
      <c r="B71" s="66" t="s">
        <v>184</v>
      </c>
      <c r="C71" s="79" t="s">
        <v>281</v>
      </c>
      <c r="D71" s="66" t="s">
        <v>73</v>
      </c>
      <c r="E71" s="39">
        <v>10</v>
      </c>
      <c r="F71" s="81">
        <v>5.2200000000000006</v>
      </c>
      <c r="G71" s="41">
        <f t="shared" si="1"/>
        <v>6.5250000000000004</v>
      </c>
      <c r="H71" s="41">
        <f t="shared" si="2"/>
        <v>65.25</v>
      </c>
    </row>
    <row r="72" spans="2:8" ht="13.5" customHeight="1" x14ac:dyDescent="0.2">
      <c r="B72" s="66" t="s">
        <v>185</v>
      </c>
      <c r="C72" s="79" t="s">
        <v>282</v>
      </c>
      <c r="D72" s="66" t="s">
        <v>73</v>
      </c>
      <c r="E72" s="39">
        <v>1</v>
      </c>
      <c r="F72" s="81">
        <v>12.24</v>
      </c>
      <c r="G72" s="41">
        <f t="shared" si="1"/>
        <v>15.3</v>
      </c>
      <c r="H72" s="41">
        <f t="shared" si="2"/>
        <v>15.3</v>
      </c>
    </row>
    <row r="73" spans="2:8" ht="13.5" customHeight="1" x14ac:dyDescent="0.2">
      <c r="B73" s="66" t="s">
        <v>186</v>
      </c>
      <c r="C73" s="79" t="s">
        <v>283</v>
      </c>
      <c r="D73" s="66" t="s">
        <v>73</v>
      </c>
      <c r="E73" s="39">
        <v>4</v>
      </c>
      <c r="F73" s="81">
        <v>2.34</v>
      </c>
      <c r="G73" s="41">
        <f t="shared" si="1"/>
        <v>2.9249999999999998</v>
      </c>
      <c r="H73" s="41">
        <f t="shared" si="2"/>
        <v>11.7</v>
      </c>
    </row>
    <row r="74" spans="2:8" ht="13.5" customHeight="1" x14ac:dyDescent="0.2">
      <c r="B74" s="66" t="s">
        <v>187</v>
      </c>
      <c r="C74" s="79" t="s">
        <v>284</v>
      </c>
      <c r="D74" s="66" t="s">
        <v>73</v>
      </c>
      <c r="E74" s="39">
        <v>9</v>
      </c>
      <c r="F74" s="81">
        <v>6.99</v>
      </c>
      <c r="G74" s="41">
        <f t="shared" si="1"/>
        <v>8.7375000000000007</v>
      </c>
      <c r="H74" s="41">
        <f t="shared" si="2"/>
        <v>78.637500000000003</v>
      </c>
    </row>
    <row r="75" spans="2:8" ht="13.5" customHeight="1" x14ac:dyDescent="0.2">
      <c r="B75" s="66" t="s">
        <v>188</v>
      </c>
      <c r="C75" s="79" t="s">
        <v>285</v>
      </c>
      <c r="D75" s="66" t="s">
        <v>73</v>
      </c>
      <c r="E75" s="39">
        <v>4</v>
      </c>
      <c r="F75" s="81">
        <v>24.21</v>
      </c>
      <c r="G75" s="41">
        <f t="shared" si="1"/>
        <v>30.262500000000003</v>
      </c>
      <c r="H75" s="41">
        <f t="shared" si="2"/>
        <v>121.05000000000001</v>
      </c>
    </row>
    <row r="76" spans="2:8" ht="13.5" customHeight="1" x14ac:dyDescent="0.2">
      <c r="B76" s="66" t="s">
        <v>189</v>
      </c>
      <c r="C76" s="79" t="s">
        <v>286</v>
      </c>
      <c r="D76" s="66" t="s">
        <v>161</v>
      </c>
      <c r="E76" s="77">
        <v>46.87</v>
      </c>
      <c r="F76" s="81">
        <v>14.209515681672713</v>
      </c>
      <c r="G76" s="41">
        <f t="shared" si="1"/>
        <v>17.761894602090891</v>
      </c>
      <c r="H76" s="41">
        <f t="shared" si="2"/>
        <v>832.5</v>
      </c>
    </row>
    <row r="77" spans="2:8" ht="13.5" customHeight="1" x14ac:dyDescent="0.2">
      <c r="B77" s="66" t="s">
        <v>190</v>
      </c>
      <c r="C77" s="79" t="s">
        <v>287</v>
      </c>
      <c r="D77" s="66" t="s">
        <v>161</v>
      </c>
      <c r="E77" s="39">
        <v>8.59</v>
      </c>
      <c r="F77" s="81">
        <v>10.215366705471478</v>
      </c>
      <c r="G77" s="41">
        <f t="shared" si="1"/>
        <v>12.769208381839348</v>
      </c>
      <c r="H77" s="41">
        <f t="shared" si="2"/>
        <v>109.6875</v>
      </c>
    </row>
    <row r="78" spans="2:8" ht="13.5" customHeight="1" x14ac:dyDescent="0.2">
      <c r="B78" s="66" t="s">
        <v>191</v>
      </c>
      <c r="C78" s="79" t="s">
        <v>288</v>
      </c>
      <c r="D78" s="66" t="s">
        <v>161</v>
      </c>
      <c r="E78" s="39">
        <v>2.12</v>
      </c>
      <c r="F78" s="81">
        <v>24.070754716981131</v>
      </c>
      <c r="G78" s="41">
        <f t="shared" si="1"/>
        <v>30.088443396226413</v>
      </c>
      <c r="H78" s="41">
        <f t="shared" si="2"/>
        <v>63.787500000000001</v>
      </c>
    </row>
    <row r="79" spans="2:8" ht="13.5" customHeight="1" x14ac:dyDescent="0.2">
      <c r="B79" s="66" t="s">
        <v>192</v>
      </c>
      <c r="C79" s="79" t="s">
        <v>289</v>
      </c>
      <c r="D79" s="66" t="s">
        <v>161</v>
      </c>
      <c r="E79" s="39">
        <v>12.48</v>
      </c>
      <c r="F79" s="81">
        <v>12.435897435897434</v>
      </c>
      <c r="G79" s="41">
        <f t="shared" si="1"/>
        <v>15.544871794871792</v>
      </c>
      <c r="H79" s="41">
        <f t="shared" si="2"/>
        <v>193.99999999999997</v>
      </c>
    </row>
    <row r="80" spans="2:8" ht="13.5" customHeight="1" x14ac:dyDescent="0.2">
      <c r="B80" s="66" t="s">
        <v>193</v>
      </c>
      <c r="C80" s="79" t="s">
        <v>290</v>
      </c>
      <c r="D80" s="66" t="s">
        <v>161</v>
      </c>
      <c r="E80" s="39">
        <v>5.4</v>
      </c>
      <c r="F80" s="81">
        <v>9.2592592592592595</v>
      </c>
      <c r="G80" s="41">
        <f t="shared" si="1"/>
        <v>11.574074074074074</v>
      </c>
      <c r="H80" s="41">
        <f t="shared" si="2"/>
        <v>62.500000000000007</v>
      </c>
    </row>
    <row r="81" spans="2:8" ht="13.5" customHeight="1" x14ac:dyDescent="0.2">
      <c r="B81" s="66" t="s">
        <v>194</v>
      </c>
      <c r="C81" s="79" t="s">
        <v>291</v>
      </c>
      <c r="D81" s="66" t="s">
        <v>161</v>
      </c>
      <c r="E81" s="39">
        <v>0.6</v>
      </c>
      <c r="F81" s="81">
        <v>29.1</v>
      </c>
      <c r="G81" s="41">
        <f t="shared" si="1"/>
        <v>36.375</v>
      </c>
      <c r="H81" s="41">
        <f t="shared" si="2"/>
        <v>21.824999999999999</v>
      </c>
    </row>
    <row r="82" spans="2:8" ht="13.5" customHeight="1" x14ac:dyDescent="0.2">
      <c r="B82" s="66" t="s">
        <v>195</v>
      </c>
      <c r="C82" s="80" t="s">
        <v>292</v>
      </c>
      <c r="D82" s="66" t="s">
        <v>73</v>
      </c>
      <c r="E82" s="39">
        <v>2</v>
      </c>
      <c r="F82" s="81">
        <v>12.6</v>
      </c>
      <c r="G82" s="41">
        <f t="shared" si="1"/>
        <v>15.75</v>
      </c>
      <c r="H82" s="41">
        <f t="shared" si="2"/>
        <v>31.5</v>
      </c>
    </row>
    <row r="83" spans="2:8" ht="13.5" customHeight="1" x14ac:dyDescent="0.2">
      <c r="B83" s="66" t="s">
        <v>196</v>
      </c>
      <c r="C83" s="80" t="s">
        <v>293</v>
      </c>
      <c r="D83" s="66" t="s">
        <v>73</v>
      </c>
      <c r="E83" s="77">
        <v>2</v>
      </c>
      <c r="F83" s="81">
        <v>8.73</v>
      </c>
      <c r="G83" s="41">
        <f t="shared" si="1"/>
        <v>10.912500000000001</v>
      </c>
      <c r="H83" s="41">
        <f t="shared" si="2"/>
        <v>21.825000000000003</v>
      </c>
    </row>
    <row r="84" spans="2:8" ht="13.5" customHeight="1" x14ac:dyDescent="0.2">
      <c r="B84" s="66" t="s">
        <v>197</v>
      </c>
      <c r="C84" s="78" t="s">
        <v>277</v>
      </c>
      <c r="D84" s="66" t="s">
        <v>73</v>
      </c>
      <c r="E84" s="39">
        <v>1</v>
      </c>
      <c r="F84" s="81">
        <v>12.68</v>
      </c>
      <c r="G84" s="41">
        <f t="shared" si="1"/>
        <v>15.85</v>
      </c>
      <c r="H84" s="41">
        <f t="shared" si="2"/>
        <v>15.85</v>
      </c>
    </row>
    <row r="85" spans="2:8" ht="13.5" customHeight="1" x14ac:dyDescent="0.2">
      <c r="B85" s="66" t="s">
        <v>198</v>
      </c>
      <c r="C85" s="78" t="s">
        <v>279</v>
      </c>
      <c r="D85" s="66" t="s">
        <v>73</v>
      </c>
      <c r="E85" s="39">
        <v>1</v>
      </c>
      <c r="F85" s="81">
        <v>4.05</v>
      </c>
      <c r="G85" s="41">
        <f t="shared" si="1"/>
        <v>5.0625</v>
      </c>
      <c r="H85" s="41">
        <f t="shared" si="2"/>
        <v>5.0625</v>
      </c>
    </row>
    <row r="86" spans="2:8" ht="13.5" customHeight="1" x14ac:dyDescent="0.2">
      <c r="B86" s="66" t="s">
        <v>199</v>
      </c>
      <c r="C86" s="78" t="s">
        <v>280</v>
      </c>
      <c r="D86" s="66" t="s">
        <v>73</v>
      </c>
      <c r="E86" s="39">
        <v>6</v>
      </c>
      <c r="F86" s="81">
        <v>30.150000000000002</v>
      </c>
      <c r="G86" s="41">
        <f t="shared" si="1"/>
        <v>37.6875</v>
      </c>
      <c r="H86" s="41">
        <f t="shared" si="2"/>
        <v>226.125</v>
      </c>
    </row>
    <row r="87" spans="2:8" ht="13.5" customHeight="1" x14ac:dyDescent="0.2">
      <c r="B87" s="66" t="s">
        <v>200</v>
      </c>
      <c r="C87" s="78" t="s">
        <v>281</v>
      </c>
      <c r="D87" s="66" t="s">
        <v>73</v>
      </c>
      <c r="E87" s="39">
        <v>5</v>
      </c>
      <c r="F87" s="81">
        <v>5.34</v>
      </c>
      <c r="G87" s="41">
        <f t="shared" si="1"/>
        <v>6.6749999999999998</v>
      </c>
      <c r="H87" s="41">
        <f t="shared" si="2"/>
        <v>33.375</v>
      </c>
    </row>
    <row r="88" spans="2:8" ht="13.5" customHeight="1" x14ac:dyDescent="0.2">
      <c r="B88" s="66" t="s">
        <v>201</v>
      </c>
      <c r="C88" s="78" t="s">
        <v>283</v>
      </c>
      <c r="D88" s="66" t="s">
        <v>73</v>
      </c>
      <c r="E88" s="39">
        <v>4</v>
      </c>
      <c r="F88" s="81">
        <v>2.34</v>
      </c>
      <c r="G88" s="41">
        <f t="shared" si="1"/>
        <v>2.9249999999999998</v>
      </c>
      <c r="H88" s="41">
        <f t="shared" si="2"/>
        <v>11.7</v>
      </c>
    </row>
    <row r="89" spans="2:8" ht="13.5" customHeight="1" x14ac:dyDescent="0.2">
      <c r="B89" s="66" t="s">
        <v>202</v>
      </c>
      <c r="C89" s="78" t="s">
        <v>294</v>
      </c>
      <c r="D89" s="66" t="s">
        <v>73</v>
      </c>
      <c r="E89" s="39">
        <v>5</v>
      </c>
      <c r="F89" s="81">
        <v>9.99</v>
      </c>
      <c r="G89" s="41">
        <f t="shared" si="1"/>
        <v>12.487500000000001</v>
      </c>
      <c r="H89" s="41">
        <f t="shared" si="2"/>
        <v>62.4375</v>
      </c>
    </row>
    <row r="90" spans="2:8" ht="13.5" customHeight="1" x14ac:dyDescent="0.2">
      <c r="B90" s="66" t="s">
        <v>203</v>
      </c>
      <c r="C90" s="78" t="s">
        <v>285</v>
      </c>
      <c r="D90" s="66" t="s">
        <v>73</v>
      </c>
      <c r="E90" s="77">
        <v>1</v>
      </c>
      <c r="F90" s="81">
        <v>24.21</v>
      </c>
      <c r="G90" s="41">
        <f t="shared" si="1"/>
        <v>30.262500000000003</v>
      </c>
      <c r="H90" s="41">
        <f t="shared" si="2"/>
        <v>30.262500000000003</v>
      </c>
    </row>
    <row r="91" spans="2:8" ht="13.5" customHeight="1" x14ac:dyDescent="0.2">
      <c r="B91" s="66" t="s">
        <v>204</v>
      </c>
      <c r="C91" s="78" t="s">
        <v>295</v>
      </c>
      <c r="D91" s="66" t="s">
        <v>73</v>
      </c>
      <c r="E91" s="39">
        <v>1</v>
      </c>
      <c r="F91" s="81">
        <v>19.440000000000001</v>
      </c>
      <c r="G91" s="41">
        <f t="shared" si="1"/>
        <v>24.3</v>
      </c>
      <c r="H91" s="41">
        <f t="shared" si="2"/>
        <v>24.3</v>
      </c>
    </row>
    <row r="92" spans="2:8" ht="13.5" customHeight="1" x14ac:dyDescent="0.2">
      <c r="B92" s="66" t="s">
        <v>205</v>
      </c>
      <c r="C92" s="78" t="s">
        <v>296</v>
      </c>
      <c r="D92" s="66" t="s">
        <v>161</v>
      </c>
      <c r="E92" s="39">
        <v>8.11</v>
      </c>
      <c r="F92" s="81">
        <v>20.530209617755858</v>
      </c>
      <c r="G92" s="41">
        <f t="shared" si="1"/>
        <v>25.662762022194823</v>
      </c>
      <c r="H92" s="41">
        <f t="shared" si="2"/>
        <v>208.125</v>
      </c>
    </row>
    <row r="93" spans="2:8" ht="13.5" customHeight="1" x14ac:dyDescent="0.2">
      <c r="B93" s="66" t="s">
        <v>206</v>
      </c>
      <c r="C93" s="78" t="s">
        <v>297</v>
      </c>
      <c r="D93" s="66" t="s">
        <v>161</v>
      </c>
      <c r="E93" s="39">
        <v>2.93</v>
      </c>
      <c r="F93" s="81">
        <v>19.795221843003411</v>
      </c>
      <c r="G93" s="41">
        <f t="shared" si="1"/>
        <v>24.744027303754265</v>
      </c>
      <c r="H93" s="41">
        <f t="shared" si="2"/>
        <v>72.5</v>
      </c>
    </row>
    <row r="94" spans="2:8" ht="13.5" customHeight="1" x14ac:dyDescent="0.2">
      <c r="B94" s="66" t="s">
        <v>207</v>
      </c>
      <c r="C94" s="78" t="s">
        <v>298</v>
      </c>
      <c r="D94" s="66" t="s">
        <v>161</v>
      </c>
      <c r="E94" s="39">
        <v>5.85</v>
      </c>
      <c r="F94" s="81">
        <v>18.707692307692309</v>
      </c>
      <c r="G94" s="41">
        <f t="shared" si="1"/>
        <v>23.384615384615387</v>
      </c>
      <c r="H94" s="41">
        <f t="shared" si="2"/>
        <v>136.80000000000001</v>
      </c>
    </row>
    <row r="95" spans="2:8" ht="13.5" customHeight="1" x14ac:dyDescent="0.2">
      <c r="B95" s="66" t="s">
        <v>208</v>
      </c>
      <c r="C95" s="78" t="s">
        <v>299</v>
      </c>
      <c r="D95" s="66" t="s">
        <v>161</v>
      </c>
      <c r="E95" s="39">
        <v>3</v>
      </c>
      <c r="F95" s="81">
        <v>10</v>
      </c>
      <c r="G95" s="41">
        <f t="shared" si="1"/>
        <v>12.5</v>
      </c>
      <c r="H95" s="41">
        <f t="shared" si="2"/>
        <v>37.5</v>
      </c>
    </row>
    <row r="96" spans="2:8" ht="13.5" customHeight="1" x14ac:dyDescent="0.2">
      <c r="B96" s="66" t="s">
        <v>209</v>
      </c>
      <c r="C96" s="78" t="s">
        <v>300</v>
      </c>
      <c r="D96" s="66" t="s">
        <v>73</v>
      </c>
      <c r="E96" s="39">
        <v>2</v>
      </c>
      <c r="F96" s="81">
        <v>11.88</v>
      </c>
      <c r="G96" s="41">
        <f t="shared" si="1"/>
        <v>14.850000000000001</v>
      </c>
      <c r="H96" s="41">
        <f t="shared" si="2"/>
        <v>29.700000000000003</v>
      </c>
    </row>
    <row r="97" spans="2:8" ht="13.5" customHeight="1" x14ac:dyDescent="0.2">
      <c r="B97" s="66" t="s">
        <v>210</v>
      </c>
      <c r="C97" s="78" t="s">
        <v>301</v>
      </c>
      <c r="D97" s="66" t="s">
        <v>73</v>
      </c>
      <c r="E97" s="77">
        <v>3</v>
      </c>
      <c r="F97" s="81">
        <v>12.6</v>
      </c>
      <c r="G97" s="41">
        <f t="shared" si="1"/>
        <v>15.75</v>
      </c>
      <c r="H97" s="41">
        <f t="shared" si="2"/>
        <v>47.25</v>
      </c>
    </row>
    <row r="98" spans="2:8" ht="13.5" customHeight="1" x14ac:dyDescent="0.2">
      <c r="B98" s="66" t="s">
        <v>211</v>
      </c>
      <c r="C98" s="78" t="s">
        <v>302</v>
      </c>
      <c r="D98" s="66" t="s">
        <v>73</v>
      </c>
      <c r="E98" s="39">
        <v>4</v>
      </c>
      <c r="F98" s="81">
        <v>8.73</v>
      </c>
      <c r="G98" s="41">
        <f t="shared" si="1"/>
        <v>10.912500000000001</v>
      </c>
      <c r="H98" s="41">
        <f t="shared" si="2"/>
        <v>43.650000000000006</v>
      </c>
    </row>
    <row r="99" spans="2:8" ht="13.5" customHeight="1" x14ac:dyDescent="0.2">
      <c r="B99" s="66"/>
      <c r="C99" s="91" t="s">
        <v>359</v>
      </c>
      <c r="D99" s="66"/>
      <c r="E99" s="39"/>
      <c r="F99" s="81"/>
      <c r="G99" s="41"/>
      <c r="H99" s="41"/>
    </row>
    <row r="100" spans="2:8" ht="13.5" customHeight="1" x14ac:dyDescent="0.2">
      <c r="B100" s="66"/>
      <c r="C100" s="33" t="s">
        <v>355</v>
      </c>
      <c r="D100" s="66"/>
      <c r="E100" s="39"/>
      <c r="F100" s="81"/>
      <c r="G100" s="41"/>
      <c r="H100" s="41"/>
    </row>
    <row r="101" spans="2:8" ht="13.5" customHeight="1" x14ac:dyDescent="0.2">
      <c r="B101" s="66" t="s">
        <v>212</v>
      </c>
      <c r="C101" s="38" t="s">
        <v>303</v>
      </c>
      <c r="D101" s="66" t="s">
        <v>161</v>
      </c>
      <c r="E101" s="39">
        <v>66.83</v>
      </c>
      <c r="F101" s="81">
        <v>23.668262756247195</v>
      </c>
      <c r="G101" s="41">
        <f t="shared" si="1"/>
        <v>29.585328445308996</v>
      </c>
      <c r="H101" s="41">
        <f t="shared" si="2"/>
        <v>1977.1875000000002</v>
      </c>
    </row>
    <row r="102" spans="2:8" ht="13.5" customHeight="1" x14ac:dyDescent="0.2">
      <c r="B102" s="66" t="s">
        <v>213</v>
      </c>
      <c r="C102" s="38" t="s">
        <v>304</v>
      </c>
      <c r="D102" s="66" t="s">
        <v>161</v>
      </c>
      <c r="E102" s="39">
        <v>6.22</v>
      </c>
      <c r="F102" s="81">
        <v>10.577170418006432</v>
      </c>
      <c r="G102" s="41">
        <f t="shared" si="1"/>
        <v>13.22146302250804</v>
      </c>
      <c r="H102" s="41">
        <f t="shared" si="2"/>
        <v>82.237500000000011</v>
      </c>
    </row>
    <row r="103" spans="2:8" ht="13.5" customHeight="1" x14ac:dyDescent="0.2">
      <c r="B103" s="66" t="s">
        <v>214</v>
      </c>
      <c r="C103" s="38" t="s">
        <v>303</v>
      </c>
      <c r="D103" s="66" t="s">
        <v>161</v>
      </c>
      <c r="E103" s="39">
        <v>46.88</v>
      </c>
      <c r="F103" s="81">
        <v>23.668088737201362</v>
      </c>
      <c r="G103" s="41">
        <f t="shared" si="1"/>
        <v>29.585110921501702</v>
      </c>
      <c r="H103" s="41">
        <f t="shared" si="2"/>
        <v>1386.9499999999998</v>
      </c>
    </row>
    <row r="104" spans="2:8" ht="13.5" customHeight="1" x14ac:dyDescent="0.2">
      <c r="B104" s="66"/>
      <c r="C104" s="92" t="s">
        <v>360</v>
      </c>
      <c r="D104" s="66"/>
      <c r="E104" s="39"/>
      <c r="F104" s="81"/>
      <c r="G104" s="41"/>
      <c r="H104" s="41"/>
    </row>
    <row r="105" spans="2:8" ht="13.5" customHeight="1" x14ac:dyDescent="0.2">
      <c r="B105" s="66"/>
      <c r="C105" s="33" t="s">
        <v>355</v>
      </c>
      <c r="D105" s="66"/>
      <c r="E105" s="39"/>
      <c r="F105" s="81"/>
      <c r="G105" s="41"/>
      <c r="H105" s="41"/>
    </row>
    <row r="106" spans="2:8" ht="13.5" customHeight="1" x14ac:dyDescent="0.2">
      <c r="B106" s="66" t="s">
        <v>215</v>
      </c>
      <c r="C106" s="38" t="s">
        <v>305</v>
      </c>
      <c r="D106" s="66" t="s">
        <v>161</v>
      </c>
      <c r="E106" s="39">
        <v>1.4</v>
      </c>
      <c r="F106" s="81">
        <v>46.992857142857147</v>
      </c>
      <c r="G106" s="41">
        <f t="shared" si="1"/>
        <v>58.741071428571431</v>
      </c>
      <c r="H106" s="41">
        <f t="shared" si="2"/>
        <v>82.237499999999997</v>
      </c>
    </row>
    <row r="107" spans="2:8" ht="13.5" customHeight="1" x14ac:dyDescent="0.2">
      <c r="B107" s="66" t="s">
        <v>216</v>
      </c>
      <c r="C107" s="38" t="s">
        <v>282</v>
      </c>
      <c r="D107" s="66" t="s">
        <v>73</v>
      </c>
      <c r="E107" s="39">
        <v>1</v>
      </c>
      <c r="F107" s="81">
        <v>12.24</v>
      </c>
      <c r="G107" s="41">
        <f t="shared" si="1"/>
        <v>15.3</v>
      </c>
      <c r="H107" s="41">
        <f t="shared" si="2"/>
        <v>15.3</v>
      </c>
    </row>
    <row r="108" spans="2:8" ht="13.5" customHeight="1" x14ac:dyDescent="0.2">
      <c r="B108" s="66" t="s">
        <v>217</v>
      </c>
      <c r="C108" s="38" t="s">
        <v>306</v>
      </c>
      <c r="D108" s="66" t="s">
        <v>73</v>
      </c>
      <c r="E108" s="35">
        <v>2</v>
      </c>
      <c r="F108" s="81">
        <v>16.899999999999999</v>
      </c>
      <c r="G108" s="41">
        <f t="shared" si="1"/>
        <v>21.125</v>
      </c>
      <c r="H108" s="41">
        <f t="shared" si="2"/>
        <v>42.25</v>
      </c>
    </row>
    <row r="109" spans="2:8" ht="13.5" customHeight="1" x14ac:dyDescent="0.2">
      <c r="B109" s="66" t="s">
        <v>218</v>
      </c>
      <c r="C109" s="38" t="s">
        <v>307</v>
      </c>
      <c r="D109" s="66" t="s">
        <v>161</v>
      </c>
      <c r="E109" s="77">
        <v>3.85</v>
      </c>
      <c r="F109" s="81">
        <v>17.088311688311691</v>
      </c>
      <c r="G109" s="41">
        <f t="shared" si="1"/>
        <v>21.360389610389614</v>
      </c>
      <c r="H109" s="41">
        <f t="shared" si="2"/>
        <v>82.237500000000011</v>
      </c>
    </row>
    <row r="110" spans="2:8" ht="13.5" customHeight="1" x14ac:dyDescent="0.2">
      <c r="B110" s="66" t="s">
        <v>219</v>
      </c>
      <c r="C110" s="38" t="s">
        <v>305</v>
      </c>
      <c r="D110" s="66" t="s">
        <v>161</v>
      </c>
      <c r="E110" s="39">
        <v>7.6</v>
      </c>
      <c r="F110" s="81">
        <v>15.868421052631579</v>
      </c>
      <c r="G110" s="41">
        <f t="shared" si="1"/>
        <v>19.835526315789473</v>
      </c>
      <c r="H110" s="41">
        <f t="shared" si="2"/>
        <v>150.74999999999997</v>
      </c>
    </row>
    <row r="111" spans="2:8" ht="13.5" customHeight="1" x14ac:dyDescent="0.2">
      <c r="B111" s="66"/>
      <c r="C111" s="92" t="s">
        <v>361</v>
      </c>
      <c r="D111" s="66"/>
      <c r="E111" s="39"/>
      <c r="F111" s="81"/>
      <c r="G111" s="41"/>
      <c r="H111" s="41"/>
    </row>
    <row r="112" spans="2:8" ht="13.5" customHeight="1" x14ac:dyDescent="0.2">
      <c r="B112" s="66"/>
      <c r="C112" s="33" t="s">
        <v>349</v>
      </c>
      <c r="D112" s="66"/>
      <c r="E112" s="39"/>
      <c r="F112" s="81"/>
      <c r="G112" s="41"/>
      <c r="H112" s="41"/>
    </row>
    <row r="113" spans="2:8" ht="13.5" customHeight="1" x14ac:dyDescent="0.2">
      <c r="B113" s="66" t="s">
        <v>220</v>
      </c>
      <c r="C113" s="38" t="s">
        <v>308</v>
      </c>
      <c r="D113" s="66" t="s">
        <v>73</v>
      </c>
      <c r="E113" s="39">
        <v>2</v>
      </c>
      <c r="F113" s="81">
        <v>42.1</v>
      </c>
      <c r="G113" s="41">
        <f t="shared" si="1"/>
        <v>52.625</v>
      </c>
      <c r="H113" s="41">
        <f t="shared" si="2"/>
        <v>105.25</v>
      </c>
    </row>
    <row r="114" spans="2:8" ht="13.5" customHeight="1" x14ac:dyDescent="0.2">
      <c r="B114" s="66" t="s">
        <v>221</v>
      </c>
      <c r="C114" s="38" t="s">
        <v>309</v>
      </c>
      <c r="D114" s="66" t="s">
        <v>73</v>
      </c>
      <c r="E114" s="39">
        <v>4</v>
      </c>
      <c r="F114" s="81">
        <v>78.7</v>
      </c>
      <c r="G114" s="41">
        <f t="shared" si="1"/>
        <v>98.375</v>
      </c>
      <c r="H114" s="41">
        <f t="shared" si="2"/>
        <v>393.5</v>
      </c>
    </row>
    <row r="115" spans="2:8" ht="13.5" customHeight="1" x14ac:dyDescent="0.2">
      <c r="B115" s="66" t="s">
        <v>222</v>
      </c>
      <c r="C115" s="38" t="s">
        <v>310</v>
      </c>
      <c r="D115" s="66" t="s">
        <v>73</v>
      </c>
      <c r="E115" s="39">
        <v>1</v>
      </c>
      <c r="F115" s="81">
        <v>24.25</v>
      </c>
      <c r="G115" s="41">
        <f t="shared" si="1"/>
        <v>30.3125</v>
      </c>
      <c r="H115" s="41">
        <f t="shared" si="2"/>
        <v>30.3125</v>
      </c>
    </row>
    <row r="116" spans="2:8" ht="13.5" customHeight="1" x14ac:dyDescent="0.2">
      <c r="B116" s="66" t="s">
        <v>223</v>
      </c>
      <c r="C116" s="38" t="s">
        <v>311</v>
      </c>
      <c r="D116" s="66" t="s">
        <v>73</v>
      </c>
      <c r="E116" s="39">
        <v>5</v>
      </c>
      <c r="F116" s="81">
        <v>121.5</v>
      </c>
      <c r="G116" s="41">
        <f t="shared" si="1"/>
        <v>151.875</v>
      </c>
      <c r="H116" s="41">
        <f t="shared" si="2"/>
        <v>759.375</v>
      </c>
    </row>
    <row r="117" spans="2:8" ht="13.5" customHeight="1" x14ac:dyDescent="0.2">
      <c r="B117" s="66" t="s">
        <v>224</v>
      </c>
      <c r="C117" s="38" t="s">
        <v>312</v>
      </c>
      <c r="D117" s="66" t="s">
        <v>73</v>
      </c>
      <c r="E117" s="39">
        <v>5</v>
      </c>
      <c r="F117" s="81">
        <v>78.705999999999989</v>
      </c>
      <c r="G117" s="41">
        <f t="shared" si="1"/>
        <v>98.382499999999993</v>
      </c>
      <c r="H117" s="41">
        <f t="shared" si="2"/>
        <v>491.91249999999997</v>
      </c>
    </row>
    <row r="118" spans="2:8" ht="13.5" customHeight="1" x14ac:dyDescent="0.2">
      <c r="B118" s="66" t="s">
        <v>225</v>
      </c>
      <c r="C118" s="38" t="s">
        <v>311</v>
      </c>
      <c r="D118" s="66" t="s">
        <v>73</v>
      </c>
      <c r="E118" s="77">
        <v>5</v>
      </c>
      <c r="F118" s="81">
        <v>121.5</v>
      </c>
      <c r="G118" s="41">
        <f t="shared" si="1"/>
        <v>151.875</v>
      </c>
      <c r="H118" s="41">
        <f t="shared" si="2"/>
        <v>759.375</v>
      </c>
    </row>
    <row r="119" spans="2:8" ht="13.5" customHeight="1" x14ac:dyDescent="0.2">
      <c r="B119" s="66" t="s">
        <v>226</v>
      </c>
      <c r="C119" s="38" t="s">
        <v>313</v>
      </c>
      <c r="D119" s="66" t="s">
        <v>73</v>
      </c>
      <c r="E119" s="39">
        <v>1</v>
      </c>
      <c r="F119" s="81">
        <v>254.52</v>
      </c>
      <c r="G119" s="41">
        <f t="shared" si="1"/>
        <v>318.15000000000003</v>
      </c>
      <c r="H119" s="41">
        <f t="shared" si="2"/>
        <v>318.15000000000003</v>
      </c>
    </row>
    <row r="120" spans="2:8" ht="13.5" customHeight="1" x14ac:dyDescent="0.2">
      <c r="B120" s="66" t="s">
        <v>227</v>
      </c>
      <c r="C120" s="38" t="s">
        <v>312</v>
      </c>
      <c r="D120" s="66" t="s">
        <v>73</v>
      </c>
      <c r="E120" s="39">
        <v>1</v>
      </c>
      <c r="F120" s="81">
        <v>78.7</v>
      </c>
      <c r="G120" s="41">
        <f t="shared" ref="G120:G175" si="3">(F120*1.25)</f>
        <v>98.375</v>
      </c>
      <c r="H120" s="41">
        <f t="shared" ref="H120:H175" si="4">(G120*E120)</f>
        <v>98.375</v>
      </c>
    </row>
    <row r="121" spans="2:8" ht="13.5" customHeight="1" x14ac:dyDescent="0.2">
      <c r="B121" s="66" t="s">
        <v>228</v>
      </c>
      <c r="C121" s="38" t="s">
        <v>314</v>
      </c>
      <c r="D121" s="66" t="s">
        <v>73</v>
      </c>
      <c r="E121" s="39">
        <v>1</v>
      </c>
      <c r="F121" s="81">
        <v>89.82</v>
      </c>
      <c r="G121" s="41">
        <f t="shared" si="3"/>
        <v>112.27499999999999</v>
      </c>
      <c r="H121" s="41">
        <f t="shared" si="4"/>
        <v>112.27499999999999</v>
      </c>
    </row>
    <row r="122" spans="2:8" ht="13.5" customHeight="1" x14ac:dyDescent="0.2">
      <c r="B122" s="66" t="s">
        <v>229</v>
      </c>
      <c r="C122" s="38" t="s">
        <v>315</v>
      </c>
      <c r="D122" s="66" t="s">
        <v>73</v>
      </c>
      <c r="E122" s="39">
        <v>2</v>
      </c>
      <c r="F122" s="81">
        <v>58.5</v>
      </c>
      <c r="G122" s="41">
        <f t="shared" si="3"/>
        <v>73.125</v>
      </c>
      <c r="H122" s="41">
        <f t="shared" si="4"/>
        <v>146.25</v>
      </c>
    </row>
    <row r="123" spans="2:8" ht="13.5" customHeight="1" x14ac:dyDescent="0.2">
      <c r="B123" s="66"/>
      <c r="C123" s="33" t="s">
        <v>354</v>
      </c>
      <c r="D123" s="66"/>
      <c r="E123" s="39"/>
      <c r="F123" s="81"/>
      <c r="G123" s="41"/>
      <c r="H123" s="41"/>
    </row>
    <row r="124" spans="2:8" ht="13.5" customHeight="1" x14ac:dyDescent="0.2">
      <c r="B124" s="66" t="s">
        <v>230</v>
      </c>
      <c r="C124" s="38" t="s">
        <v>316</v>
      </c>
      <c r="D124" s="66" t="s">
        <v>73</v>
      </c>
      <c r="E124" s="39">
        <v>5</v>
      </c>
      <c r="F124" s="81">
        <v>8.7759999999999998</v>
      </c>
      <c r="G124" s="41">
        <f t="shared" si="3"/>
        <v>10.969999999999999</v>
      </c>
      <c r="H124" s="41">
        <f t="shared" si="4"/>
        <v>54.849999999999994</v>
      </c>
    </row>
    <row r="125" spans="2:8" ht="13.5" customHeight="1" x14ac:dyDescent="0.2">
      <c r="B125" s="66" t="s">
        <v>231</v>
      </c>
      <c r="C125" s="38" t="s">
        <v>317</v>
      </c>
      <c r="D125" s="66" t="s">
        <v>73</v>
      </c>
      <c r="E125" s="39">
        <v>6</v>
      </c>
      <c r="F125" s="81">
        <v>10.979999999999999</v>
      </c>
      <c r="G125" s="41">
        <f t="shared" si="3"/>
        <v>13.724999999999998</v>
      </c>
      <c r="H125" s="41">
        <f t="shared" si="4"/>
        <v>82.35</v>
      </c>
    </row>
    <row r="126" spans="2:8" ht="13.5" customHeight="1" x14ac:dyDescent="0.2">
      <c r="B126" s="66" t="s">
        <v>232</v>
      </c>
      <c r="C126" s="38" t="s">
        <v>318</v>
      </c>
      <c r="D126" s="66" t="s">
        <v>73</v>
      </c>
      <c r="E126" s="77">
        <v>5</v>
      </c>
      <c r="F126" s="81">
        <v>14.040000000000001</v>
      </c>
      <c r="G126" s="41">
        <f t="shared" si="3"/>
        <v>17.55</v>
      </c>
      <c r="H126" s="41">
        <f t="shared" si="4"/>
        <v>87.75</v>
      </c>
    </row>
    <row r="127" spans="2:8" ht="13.5" customHeight="1" x14ac:dyDescent="0.2">
      <c r="B127" s="66" t="s">
        <v>233</v>
      </c>
      <c r="C127" s="38" t="s">
        <v>319</v>
      </c>
      <c r="D127" s="66" t="s">
        <v>73</v>
      </c>
      <c r="E127" s="39">
        <v>5</v>
      </c>
      <c r="F127" s="81">
        <v>19.8</v>
      </c>
      <c r="G127" s="41">
        <f t="shared" si="3"/>
        <v>24.75</v>
      </c>
      <c r="H127" s="41">
        <f t="shared" si="4"/>
        <v>123.75</v>
      </c>
    </row>
    <row r="128" spans="2:8" ht="13.5" customHeight="1" x14ac:dyDescent="0.2">
      <c r="B128" s="66"/>
      <c r="C128" s="66" t="s">
        <v>350</v>
      </c>
      <c r="D128" s="66"/>
      <c r="E128" s="39"/>
      <c r="F128" s="81"/>
      <c r="G128" s="41"/>
      <c r="H128" s="41"/>
    </row>
    <row r="129" spans="2:8" ht="13.5" customHeight="1" x14ac:dyDescent="0.2">
      <c r="B129" s="66" t="s">
        <v>234</v>
      </c>
      <c r="C129" s="38" t="s">
        <v>320</v>
      </c>
      <c r="D129" s="66" t="s">
        <v>73</v>
      </c>
      <c r="E129" s="39">
        <v>4</v>
      </c>
      <c r="F129" s="81">
        <v>9.9</v>
      </c>
      <c r="G129" s="41">
        <f t="shared" si="3"/>
        <v>12.375</v>
      </c>
      <c r="H129" s="41">
        <f t="shared" si="4"/>
        <v>49.5</v>
      </c>
    </row>
    <row r="130" spans="2:8" ht="13.5" customHeight="1" x14ac:dyDescent="0.2">
      <c r="B130" s="66"/>
      <c r="C130" s="33" t="s">
        <v>352</v>
      </c>
      <c r="D130" s="66"/>
      <c r="E130" s="39"/>
      <c r="F130" s="81"/>
      <c r="G130" s="41"/>
      <c r="H130" s="41"/>
    </row>
    <row r="131" spans="2:8" ht="13.5" customHeight="1" x14ac:dyDescent="0.2">
      <c r="B131" s="66" t="s">
        <v>235</v>
      </c>
      <c r="C131" s="38" t="s">
        <v>321</v>
      </c>
      <c r="D131" s="66" t="s">
        <v>73</v>
      </c>
      <c r="E131" s="39">
        <v>2</v>
      </c>
      <c r="F131" s="81">
        <v>1.125</v>
      </c>
      <c r="G131" s="41">
        <f t="shared" si="3"/>
        <v>1.40625</v>
      </c>
      <c r="H131" s="41">
        <f t="shared" si="4"/>
        <v>2.8125</v>
      </c>
    </row>
    <row r="132" spans="2:8" ht="13.5" customHeight="1" x14ac:dyDescent="0.2">
      <c r="B132" s="66" t="s">
        <v>236</v>
      </c>
      <c r="C132" s="38" t="s">
        <v>322</v>
      </c>
      <c r="D132" s="66" t="s">
        <v>73</v>
      </c>
      <c r="E132" s="39">
        <v>4</v>
      </c>
      <c r="F132" s="81">
        <v>2.5649999999999999</v>
      </c>
      <c r="G132" s="41">
        <f t="shared" si="3"/>
        <v>3.2062499999999998</v>
      </c>
      <c r="H132" s="41">
        <f t="shared" si="4"/>
        <v>12.824999999999999</v>
      </c>
    </row>
    <row r="133" spans="2:8" ht="13.5" customHeight="1" x14ac:dyDescent="0.2">
      <c r="B133" s="66" t="s">
        <v>237</v>
      </c>
      <c r="C133" s="38" t="s">
        <v>323</v>
      </c>
      <c r="D133" s="66" t="s">
        <v>73</v>
      </c>
      <c r="E133" s="39">
        <v>13</v>
      </c>
      <c r="F133" s="81">
        <v>5.0853846153846156</v>
      </c>
      <c r="G133" s="41">
        <f t="shared" si="3"/>
        <v>6.3567307692307695</v>
      </c>
      <c r="H133" s="41">
        <f t="shared" si="4"/>
        <v>82.637500000000003</v>
      </c>
    </row>
    <row r="134" spans="2:8" ht="13.5" customHeight="1" x14ac:dyDescent="0.2">
      <c r="B134" s="66" t="s">
        <v>238</v>
      </c>
      <c r="C134" s="38" t="s">
        <v>324</v>
      </c>
      <c r="D134" s="66" t="s">
        <v>73</v>
      </c>
      <c r="E134" s="39">
        <v>3</v>
      </c>
      <c r="F134" s="81">
        <v>4.95</v>
      </c>
      <c r="G134" s="41">
        <f t="shared" si="3"/>
        <v>6.1875</v>
      </c>
      <c r="H134" s="41">
        <f t="shared" si="4"/>
        <v>18.5625</v>
      </c>
    </row>
    <row r="135" spans="2:8" ht="13.5" customHeight="1" x14ac:dyDescent="0.2">
      <c r="B135" s="66" t="s">
        <v>239</v>
      </c>
      <c r="C135" s="38" t="s">
        <v>325</v>
      </c>
      <c r="D135" s="66" t="s">
        <v>73</v>
      </c>
      <c r="E135" s="77">
        <v>1</v>
      </c>
      <c r="F135" s="81">
        <v>3.87</v>
      </c>
      <c r="G135" s="41">
        <f t="shared" si="3"/>
        <v>4.8375000000000004</v>
      </c>
      <c r="H135" s="41">
        <f t="shared" si="4"/>
        <v>4.8375000000000004</v>
      </c>
    </row>
    <row r="136" spans="2:8" ht="13.5" customHeight="1" x14ac:dyDescent="0.2">
      <c r="B136" s="66" t="s">
        <v>240</v>
      </c>
      <c r="C136" s="38" t="s">
        <v>326</v>
      </c>
      <c r="D136" s="66" t="s">
        <v>73</v>
      </c>
      <c r="E136" s="39">
        <v>3</v>
      </c>
      <c r="F136" s="81">
        <v>0.67666666666666664</v>
      </c>
      <c r="G136" s="41">
        <f t="shared" si="3"/>
        <v>0.84583333333333333</v>
      </c>
      <c r="H136" s="41">
        <f t="shared" si="4"/>
        <v>2.5375000000000001</v>
      </c>
    </row>
    <row r="137" spans="2:8" ht="13.5" customHeight="1" x14ac:dyDescent="0.2">
      <c r="B137" s="66" t="s">
        <v>241</v>
      </c>
      <c r="C137" s="38" t="s">
        <v>327</v>
      </c>
      <c r="D137" s="66" t="s">
        <v>73</v>
      </c>
      <c r="E137" s="39">
        <v>6</v>
      </c>
      <c r="F137" s="81">
        <v>4.59</v>
      </c>
      <c r="G137" s="41">
        <f t="shared" si="3"/>
        <v>5.7374999999999998</v>
      </c>
      <c r="H137" s="41">
        <f t="shared" si="4"/>
        <v>34.424999999999997</v>
      </c>
    </row>
    <row r="138" spans="2:8" ht="13.5" customHeight="1" x14ac:dyDescent="0.2">
      <c r="B138" s="66" t="s">
        <v>242</v>
      </c>
      <c r="C138" s="38" t="s">
        <v>266</v>
      </c>
      <c r="D138" s="66" t="s">
        <v>161</v>
      </c>
      <c r="E138" s="39">
        <v>9.81</v>
      </c>
      <c r="F138" s="81">
        <v>4.3669724770642206</v>
      </c>
      <c r="G138" s="41">
        <f t="shared" si="3"/>
        <v>5.4587155963302756</v>
      </c>
      <c r="H138" s="41">
        <f t="shared" si="4"/>
        <v>53.550000000000004</v>
      </c>
    </row>
    <row r="139" spans="2:8" ht="13.5" customHeight="1" x14ac:dyDescent="0.2">
      <c r="B139" s="66" t="s">
        <v>243</v>
      </c>
      <c r="C139" s="38" t="s">
        <v>328</v>
      </c>
      <c r="D139" s="66" t="s">
        <v>161</v>
      </c>
      <c r="E139" s="39">
        <v>6.23</v>
      </c>
      <c r="F139" s="81">
        <v>8.6532905296950222</v>
      </c>
      <c r="G139" s="41">
        <f t="shared" si="3"/>
        <v>10.816613162118777</v>
      </c>
      <c r="H139" s="41">
        <f t="shared" si="4"/>
        <v>67.387499999999989</v>
      </c>
    </row>
    <row r="140" spans="2:8" ht="13.5" customHeight="1" x14ac:dyDescent="0.2">
      <c r="B140" s="66" t="s">
        <v>244</v>
      </c>
      <c r="C140" s="38" t="s">
        <v>329</v>
      </c>
      <c r="D140" s="66" t="s">
        <v>161</v>
      </c>
      <c r="E140" s="39">
        <v>18.22</v>
      </c>
      <c r="F140" s="81">
        <v>15.332601536772779</v>
      </c>
      <c r="G140" s="41">
        <f t="shared" si="3"/>
        <v>19.165751920965974</v>
      </c>
      <c r="H140" s="41">
        <f t="shared" si="4"/>
        <v>349.20000000000005</v>
      </c>
    </row>
    <row r="141" spans="2:8" ht="13.5" customHeight="1" x14ac:dyDescent="0.2">
      <c r="B141" s="66" t="s">
        <v>245</v>
      </c>
      <c r="C141" s="38" t="s">
        <v>330</v>
      </c>
      <c r="D141" s="66" t="s">
        <v>73</v>
      </c>
      <c r="E141" s="39">
        <v>1</v>
      </c>
      <c r="F141" s="81">
        <v>1.58</v>
      </c>
      <c r="G141" s="41">
        <f t="shared" si="3"/>
        <v>1.9750000000000001</v>
      </c>
      <c r="H141" s="41">
        <f t="shared" si="4"/>
        <v>1.9750000000000001</v>
      </c>
    </row>
    <row r="142" spans="2:8" ht="13.5" customHeight="1" x14ac:dyDescent="0.2">
      <c r="B142" s="66" t="s">
        <v>246</v>
      </c>
      <c r="C142" s="38" t="s">
        <v>331</v>
      </c>
      <c r="D142" s="66" t="s">
        <v>73</v>
      </c>
      <c r="E142" s="77">
        <v>6</v>
      </c>
      <c r="F142" s="81">
        <v>11.565</v>
      </c>
      <c r="G142" s="41">
        <f t="shared" si="3"/>
        <v>14.456249999999999</v>
      </c>
      <c r="H142" s="41">
        <f t="shared" si="4"/>
        <v>86.737499999999997</v>
      </c>
    </row>
    <row r="143" spans="2:8" ht="13.5" customHeight="1" x14ac:dyDescent="0.2">
      <c r="B143" s="66" t="s">
        <v>247</v>
      </c>
      <c r="C143" s="38" t="s">
        <v>332</v>
      </c>
      <c r="D143" s="66" t="s">
        <v>73</v>
      </c>
      <c r="E143" s="39">
        <v>2</v>
      </c>
      <c r="F143" s="81">
        <v>13.455</v>
      </c>
      <c r="G143" s="41">
        <f t="shared" si="3"/>
        <v>16.818750000000001</v>
      </c>
      <c r="H143" s="41">
        <f t="shared" si="4"/>
        <v>33.637500000000003</v>
      </c>
    </row>
    <row r="144" spans="2:8" ht="13.5" customHeight="1" x14ac:dyDescent="0.2">
      <c r="B144" s="66" t="s">
        <v>248</v>
      </c>
      <c r="C144" s="38" t="s">
        <v>323</v>
      </c>
      <c r="D144" s="66" t="s">
        <v>73</v>
      </c>
      <c r="E144" s="39">
        <v>15</v>
      </c>
      <c r="F144" s="81">
        <v>5.0853333333333337</v>
      </c>
      <c r="G144" s="41">
        <f t="shared" si="3"/>
        <v>6.3566666666666674</v>
      </c>
      <c r="H144" s="41">
        <f t="shared" si="4"/>
        <v>95.350000000000009</v>
      </c>
    </row>
    <row r="145" spans="2:8" ht="13.5" customHeight="1" x14ac:dyDescent="0.2">
      <c r="B145" s="66" t="s">
        <v>249</v>
      </c>
      <c r="C145" s="38" t="s">
        <v>333</v>
      </c>
      <c r="D145" s="66" t="s">
        <v>73</v>
      </c>
      <c r="E145" s="39">
        <v>1</v>
      </c>
      <c r="F145" s="81">
        <v>8.1</v>
      </c>
      <c r="G145" s="41">
        <f t="shared" si="3"/>
        <v>10.125</v>
      </c>
      <c r="H145" s="41">
        <f t="shared" si="4"/>
        <v>10.125</v>
      </c>
    </row>
    <row r="146" spans="2:8" ht="13.5" customHeight="1" x14ac:dyDescent="0.2">
      <c r="B146" s="66" t="s">
        <v>250</v>
      </c>
      <c r="C146" s="38" t="s">
        <v>326</v>
      </c>
      <c r="D146" s="66" t="s">
        <v>73</v>
      </c>
      <c r="E146" s="39">
        <v>5</v>
      </c>
      <c r="F146" s="81">
        <v>0.67599999999999993</v>
      </c>
      <c r="G146" s="41">
        <f t="shared" si="3"/>
        <v>0.84499999999999997</v>
      </c>
      <c r="H146" s="41">
        <f t="shared" si="4"/>
        <v>4.2249999999999996</v>
      </c>
    </row>
    <row r="147" spans="2:8" ht="13.5" customHeight="1" x14ac:dyDescent="0.2">
      <c r="B147" s="66" t="s">
        <v>251</v>
      </c>
      <c r="C147" s="38" t="s">
        <v>334</v>
      </c>
      <c r="D147" s="66" t="s">
        <v>73</v>
      </c>
      <c r="E147" s="39">
        <v>1</v>
      </c>
      <c r="F147" s="81">
        <v>3.02</v>
      </c>
      <c r="G147" s="41">
        <f t="shared" si="3"/>
        <v>3.7749999999999999</v>
      </c>
      <c r="H147" s="41">
        <f t="shared" si="4"/>
        <v>3.7749999999999999</v>
      </c>
    </row>
    <row r="148" spans="2:8" ht="13.5" customHeight="1" x14ac:dyDescent="0.2">
      <c r="B148" s="66" t="s">
        <v>252</v>
      </c>
      <c r="C148" s="38" t="s">
        <v>327</v>
      </c>
      <c r="D148" s="66" t="s">
        <v>73</v>
      </c>
      <c r="E148" s="39">
        <v>5</v>
      </c>
      <c r="F148" s="81">
        <v>4.59</v>
      </c>
      <c r="G148" s="41">
        <f t="shared" si="3"/>
        <v>5.7374999999999998</v>
      </c>
      <c r="H148" s="41">
        <f t="shared" si="4"/>
        <v>28.6875</v>
      </c>
    </row>
    <row r="149" spans="2:8" ht="13.5" customHeight="1" x14ac:dyDescent="0.2">
      <c r="B149" s="66" t="s">
        <v>253</v>
      </c>
      <c r="C149" s="38" t="s">
        <v>266</v>
      </c>
      <c r="D149" s="66" t="s">
        <v>161</v>
      </c>
      <c r="E149" s="77">
        <v>9.5299999999999994</v>
      </c>
      <c r="F149" s="81">
        <v>4.4952780692549847</v>
      </c>
      <c r="G149" s="41">
        <f t="shared" si="3"/>
        <v>5.6190975865687314</v>
      </c>
      <c r="H149" s="41">
        <f t="shared" si="4"/>
        <v>53.550000000000004</v>
      </c>
    </row>
    <row r="150" spans="2:8" ht="13.5" customHeight="1" x14ac:dyDescent="0.2">
      <c r="B150" s="66" t="s">
        <v>254</v>
      </c>
      <c r="C150" s="38" t="s">
        <v>328</v>
      </c>
      <c r="D150" s="66" t="s">
        <v>161</v>
      </c>
      <c r="E150" s="39">
        <v>13.07</v>
      </c>
      <c r="F150" s="81">
        <v>8.2494261667941853</v>
      </c>
      <c r="G150" s="41">
        <f t="shared" si="3"/>
        <v>10.311782708492732</v>
      </c>
      <c r="H150" s="41">
        <f t="shared" si="4"/>
        <v>134.77500000000001</v>
      </c>
    </row>
    <row r="151" spans="2:8" ht="13.5" customHeight="1" x14ac:dyDescent="0.2">
      <c r="B151" s="66" t="s">
        <v>255</v>
      </c>
      <c r="C151" s="38" t="s">
        <v>329</v>
      </c>
      <c r="D151" s="66" t="s">
        <v>161</v>
      </c>
      <c r="E151" s="39">
        <v>26.39</v>
      </c>
      <c r="F151" s="81">
        <v>15.217127699886319</v>
      </c>
      <c r="G151" s="41">
        <f t="shared" si="3"/>
        <v>19.021409624857899</v>
      </c>
      <c r="H151" s="41">
        <f t="shared" si="4"/>
        <v>501.97499999999997</v>
      </c>
    </row>
    <row r="152" spans="2:8" ht="13.5" customHeight="1" x14ac:dyDescent="0.2">
      <c r="B152" s="66" t="s">
        <v>256</v>
      </c>
      <c r="C152" s="38" t="s">
        <v>335</v>
      </c>
      <c r="D152" s="66" t="s">
        <v>161</v>
      </c>
      <c r="E152" s="39">
        <v>2.35</v>
      </c>
      <c r="F152" s="81">
        <v>39.506382978723401</v>
      </c>
      <c r="G152" s="41">
        <f t="shared" si="3"/>
        <v>49.38297872340425</v>
      </c>
      <c r="H152" s="41">
        <f t="shared" si="4"/>
        <v>116.05</v>
      </c>
    </row>
    <row r="153" spans="2:8" ht="13.5" customHeight="1" x14ac:dyDescent="0.2">
      <c r="B153" s="66" t="s">
        <v>257</v>
      </c>
      <c r="C153" s="38" t="s">
        <v>331</v>
      </c>
      <c r="D153" s="66" t="s">
        <v>73</v>
      </c>
      <c r="E153" s="39">
        <v>2</v>
      </c>
      <c r="F153" s="81">
        <v>11.565</v>
      </c>
      <c r="G153" s="41">
        <f t="shared" si="3"/>
        <v>14.456249999999999</v>
      </c>
      <c r="H153" s="41">
        <f t="shared" si="4"/>
        <v>28.912499999999998</v>
      </c>
    </row>
    <row r="154" spans="2:8" ht="13.5" customHeight="1" x14ac:dyDescent="0.2">
      <c r="B154" s="66" t="s">
        <v>258</v>
      </c>
      <c r="C154" s="38" t="s">
        <v>336</v>
      </c>
      <c r="D154" s="66" t="s">
        <v>73</v>
      </c>
      <c r="E154" s="39">
        <v>1</v>
      </c>
      <c r="F154" s="81">
        <v>42.12</v>
      </c>
      <c r="G154" s="41">
        <f t="shared" si="3"/>
        <v>52.65</v>
      </c>
      <c r="H154" s="41">
        <f t="shared" si="4"/>
        <v>52.65</v>
      </c>
    </row>
    <row r="155" spans="2:8" ht="13.5" customHeight="1" x14ac:dyDescent="0.2">
      <c r="B155" s="66" t="s">
        <v>259</v>
      </c>
      <c r="C155" s="38" t="s">
        <v>332</v>
      </c>
      <c r="D155" s="66" t="s">
        <v>73</v>
      </c>
      <c r="E155" s="39">
        <v>3</v>
      </c>
      <c r="F155" s="81">
        <v>13.456666666666665</v>
      </c>
      <c r="G155" s="41">
        <f t="shared" si="3"/>
        <v>16.820833333333333</v>
      </c>
      <c r="H155" s="41">
        <f t="shared" si="4"/>
        <v>50.462499999999999</v>
      </c>
    </row>
    <row r="156" spans="2:8" ht="13.5" customHeight="1" x14ac:dyDescent="0.2">
      <c r="B156" s="66" t="s">
        <v>260</v>
      </c>
      <c r="C156" s="38" t="s">
        <v>337</v>
      </c>
      <c r="D156" s="66" t="s">
        <v>73</v>
      </c>
      <c r="E156" s="77">
        <v>1</v>
      </c>
      <c r="F156" s="81">
        <v>30.99</v>
      </c>
      <c r="G156" s="41">
        <f t="shared" si="3"/>
        <v>38.737499999999997</v>
      </c>
      <c r="H156" s="41">
        <f t="shared" si="4"/>
        <v>38.737499999999997</v>
      </c>
    </row>
    <row r="157" spans="2:8" ht="13.5" customHeight="1" x14ac:dyDescent="0.2">
      <c r="B157" s="93">
        <v>2100</v>
      </c>
      <c r="C157" s="38" t="s">
        <v>338</v>
      </c>
      <c r="D157" s="66" t="s">
        <v>73</v>
      </c>
      <c r="E157" s="39">
        <v>1</v>
      </c>
      <c r="F157" s="81">
        <v>26.91</v>
      </c>
      <c r="G157" s="41">
        <f t="shared" si="3"/>
        <v>33.637500000000003</v>
      </c>
      <c r="H157" s="41">
        <f t="shared" si="4"/>
        <v>33.637500000000003</v>
      </c>
    </row>
    <row r="158" spans="2:8" ht="13.5" customHeight="1" x14ac:dyDescent="0.2">
      <c r="B158" s="93">
        <v>2101</v>
      </c>
      <c r="C158" s="38" t="s">
        <v>339</v>
      </c>
      <c r="D158" s="66" t="s">
        <v>73</v>
      </c>
      <c r="E158" s="39">
        <v>1</v>
      </c>
      <c r="F158" s="81">
        <v>53.82</v>
      </c>
      <c r="G158" s="41">
        <f t="shared" si="3"/>
        <v>67.275000000000006</v>
      </c>
      <c r="H158" s="41">
        <f t="shared" si="4"/>
        <v>67.275000000000006</v>
      </c>
    </row>
    <row r="159" spans="2:8" ht="13.5" customHeight="1" x14ac:dyDescent="0.2">
      <c r="B159" s="93">
        <v>2102</v>
      </c>
      <c r="C159" s="38" t="s">
        <v>340</v>
      </c>
      <c r="D159" s="66" t="s">
        <v>73</v>
      </c>
      <c r="E159" s="39">
        <v>2</v>
      </c>
      <c r="F159" s="81">
        <v>124.2</v>
      </c>
      <c r="G159" s="41">
        <f t="shared" si="3"/>
        <v>155.25</v>
      </c>
      <c r="H159" s="41">
        <f t="shared" si="4"/>
        <v>310.5</v>
      </c>
    </row>
    <row r="160" spans="2:8" ht="13.5" customHeight="1" x14ac:dyDescent="0.2">
      <c r="B160" s="93">
        <v>2103</v>
      </c>
      <c r="C160" s="38" t="s">
        <v>341</v>
      </c>
      <c r="D160" s="66" t="s">
        <v>73</v>
      </c>
      <c r="E160" s="39">
        <v>4</v>
      </c>
      <c r="F160" s="81">
        <v>1.125</v>
      </c>
      <c r="G160" s="41">
        <f t="shared" si="3"/>
        <v>1.40625</v>
      </c>
      <c r="H160" s="41">
        <f t="shared" si="4"/>
        <v>5.625</v>
      </c>
    </row>
    <row r="161" spans="2:8" ht="13.5" customHeight="1" x14ac:dyDescent="0.2">
      <c r="B161" s="93">
        <v>2104</v>
      </c>
      <c r="C161" s="38" t="s">
        <v>342</v>
      </c>
      <c r="D161" s="66" t="s">
        <v>73</v>
      </c>
      <c r="E161" s="39">
        <v>2</v>
      </c>
      <c r="F161" s="81">
        <v>5.085</v>
      </c>
      <c r="G161" s="41">
        <f t="shared" si="3"/>
        <v>6.3562500000000002</v>
      </c>
      <c r="H161" s="41">
        <f t="shared" si="4"/>
        <v>12.7125</v>
      </c>
    </row>
    <row r="162" spans="2:8" ht="13.5" customHeight="1" x14ac:dyDescent="0.2">
      <c r="B162" s="93">
        <v>2105</v>
      </c>
      <c r="C162" s="38" t="s">
        <v>343</v>
      </c>
      <c r="D162" s="66" t="s">
        <v>73</v>
      </c>
      <c r="E162" s="39">
        <v>2</v>
      </c>
      <c r="F162" s="81">
        <v>14.805</v>
      </c>
      <c r="G162" s="41">
        <f t="shared" si="3"/>
        <v>18.506250000000001</v>
      </c>
      <c r="H162" s="41">
        <f t="shared" si="4"/>
        <v>37.012500000000003</v>
      </c>
    </row>
    <row r="163" spans="2:8" ht="13.5" customHeight="1" x14ac:dyDescent="0.2">
      <c r="B163" s="93">
        <v>2106</v>
      </c>
      <c r="C163" s="38" t="s">
        <v>344</v>
      </c>
      <c r="D163" s="66" t="s">
        <v>73</v>
      </c>
      <c r="E163" s="77">
        <v>2</v>
      </c>
      <c r="F163" s="81">
        <v>12.6</v>
      </c>
      <c r="G163" s="41">
        <f t="shared" si="3"/>
        <v>15.75</v>
      </c>
      <c r="H163" s="41">
        <f t="shared" si="4"/>
        <v>31.5</v>
      </c>
    </row>
    <row r="164" spans="2:8" ht="13.5" customHeight="1" x14ac:dyDescent="0.2">
      <c r="B164" s="93">
        <v>2107</v>
      </c>
      <c r="C164" s="38" t="s">
        <v>266</v>
      </c>
      <c r="D164" s="66" t="s">
        <v>161</v>
      </c>
      <c r="E164" s="39">
        <v>5.89</v>
      </c>
      <c r="F164" s="81">
        <v>4.0339558573853997</v>
      </c>
      <c r="G164" s="41">
        <f t="shared" si="3"/>
        <v>5.0424448217317499</v>
      </c>
      <c r="H164" s="41">
        <f t="shared" si="4"/>
        <v>29.700000000000006</v>
      </c>
    </row>
    <row r="165" spans="2:8" ht="13.5" customHeight="1" x14ac:dyDescent="0.2">
      <c r="B165" s="93">
        <v>2108</v>
      </c>
      <c r="C165" s="38" t="s">
        <v>328</v>
      </c>
      <c r="D165" s="66" t="s">
        <v>161</v>
      </c>
      <c r="E165" s="39">
        <v>2.93</v>
      </c>
      <c r="F165" s="81">
        <v>9.2150170648464158</v>
      </c>
      <c r="G165" s="41">
        <f t="shared" si="3"/>
        <v>11.518771331058019</v>
      </c>
      <c r="H165" s="41">
        <f t="shared" si="4"/>
        <v>33.75</v>
      </c>
    </row>
    <row r="166" spans="2:8" ht="13.5" customHeight="1" x14ac:dyDescent="0.2">
      <c r="B166" s="93">
        <v>2109</v>
      </c>
      <c r="C166" s="38" t="s">
        <v>329</v>
      </c>
      <c r="D166" s="66" t="s">
        <v>161</v>
      </c>
      <c r="E166" s="39">
        <v>6.15</v>
      </c>
      <c r="F166" s="81">
        <v>17.034146341463416</v>
      </c>
      <c r="G166" s="41">
        <f t="shared" si="3"/>
        <v>21.292682926829269</v>
      </c>
      <c r="H166" s="41">
        <f t="shared" si="4"/>
        <v>130.95000000000002</v>
      </c>
    </row>
    <row r="167" spans="2:8" ht="13.5" customHeight="1" x14ac:dyDescent="0.2">
      <c r="B167" s="93">
        <v>2110</v>
      </c>
      <c r="C167" s="38" t="s">
        <v>335</v>
      </c>
      <c r="D167" s="66" t="s">
        <v>161</v>
      </c>
      <c r="E167" s="39">
        <v>6.2</v>
      </c>
      <c r="F167" s="81">
        <v>29.959677419354836</v>
      </c>
      <c r="G167" s="41">
        <f t="shared" si="3"/>
        <v>37.449596774193544</v>
      </c>
      <c r="H167" s="41">
        <f t="shared" si="4"/>
        <v>232.18749999999997</v>
      </c>
    </row>
    <row r="168" spans="2:8" ht="13.5" customHeight="1" x14ac:dyDescent="0.2">
      <c r="B168" s="93">
        <v>2111</v>
      </c>
      <c r="C168" s="38" t="s">
        <v>345</v>
      </c>
      <c r="D168" s="66" t="s">
        <v>161</v>
      </c>
      <c r="E168" s="39">
        <v>17.29</v>
      </c>
      <c r="F168" s="81">
        <v>32.479999999999997</v>
      </c>
      <c r="G168" s="41">
        <f t="shared" si="3"/>
        <v>40.599999999999994</v>
      </c>
      <c r="H168" s="41">
        <f t="shared" si="4"/>
        <v>701.97399999999982</v>
      </c>
    </row>
    <row r="169" spans="2:8" ht="13.5" customHeight="1" x14ac:dyDescent="0.2">
      <c r="B169" s="66"/>
      <c r="C169" s="33" t="s">
        <v>356</v>
      </c>
      <c r="D169" s="66"/>
      <c r="E169" s="39"/>
      <c r="F169" s="81"/>
      <c r="G169" s="41"/>
      <c r="H169" s="41"/>
    </row>
    <row r="170" spans="2:8" ht="13.5" customHeight="1" x14ac:dyDescent="0.2">
      <c r="B170" s="93">
        <v>2112</v>
      </c>
      <c r="C170" s="38" t="s">
        <v>346</v>
      </c>
      <c r="D170" s="66" t="s">
        <v>73</v>
      </c>
      <c r="E170" s="39">
        <v>6</v>
      </c>
      <c r="F170" s="81">
        <v>5.085</v>
      </c>
      <c r="G170" s="41">
        <f t="shared" si="3"/>
        <v>6.3562500000000002</v>
      </c>
      <c r="H170" s="41">
        <f t="shared" si="4"/>
        <v>38.137500000000003</v>
      </c>
    </row>
    <row r="171" spans="2:8" ht="13.5" customHeight="1" x14ac:dyDescent="0.2">
      <c r="B171" s="93">
        <v>2113</v>
      </c>
      <c r="C171" s="38" t="s">
        <v>347</v>
      </c>
      <c r="D171" s="66" t="s">
        <v>73</v>
      </c>
      <c r="E171" s="35">
        <v>5</v>
      </c>
      <c r="F171" s="81">
        <v>5.0860000000000003</v>
      </c>
      <c r="G171" s="41">
        <f t="shared" si="3"/>
        <v>6.3574999999999999</v>
      </c>
      <c r="H171" s="41">
        <f t="shared" si="4"/>
        <v>31.787500000000001</v>
      </c>
    </row>
    <row r="172" spans="2:8" ht="13.5" customHeight="1" x14ac:dyDescent="0.2">
      <c r="B172" s="93">
        <v>2114</v>
      </c>
      <c r="C172" s="38" t="s">
        <v>348</v>
      </c>
      <c r="D172" s="66" t="s">
        <v>73</v>
      </c>
      <c r="E172" s="77">
        <v>5</v>
      </c>
      <c r="F172" s="81">
        <v>8.7759999999999998</v>
      </c>
      <c r="G172" s="41">
        <f t="shared" si="3"/>
        <v>10.969999999999999</v>
      </c>
      <c r="H172" s="41">
        <f t="shared" si="4"/>
        <v>54.849999999999994</v>
      </c>
    </row>
    <row r="173" spans="2:8" ht="13.5" customHeight="1" x14ac:dyDescent="0.2">
      <c r="B173" s="93">
        <v>2115</v>
      </c>
      <c r="C173" s="38" t="s">
        <v>317</v>
      </c>
      <c r="D173" s="66" t="s">
        <v>73</v>
      </c>
      <c r="E173" s="39">
        <v>5</v>
      </c>
      <c r="F173" s="81">
        <v>10.98</v>
      </c>
      <c r="G173" s="41">
        <f t="shared" si="3"/>
        <v>13.725000000000001</v>
      </c>
      <c r="H173" s="41">
        <f t="shared" si="4"/>
        <v>68.625</v>
      </c>
    </row>
    <row r="174" spans="2:8" ht="13.5" customHeight="1" x14ac:dyDescent="0.2">
      <c r="B174" s="93">
        <v>2116</v>
      </c>
      <c r="C174" s="38" t="s">
        <v>318</v>
      </c>
      <c r="D174" s="66" t="s">
        <v>73</v>
      </c>
      <c r="E174" s="39">
        <v>5</v>
      </c>
      <c r="F174" s="81">
        <v>14.040000000000001</v>
      </c>
      <c r="G174" s="41">
        <f t="shared" si="3"/>
        <v>17.55</v>
      </c>
      <c r="H174" s="41">
        <f t="shared" si="4"/>
        <v>87.75</v>
      </c>
    </row>
    <row r="175" spans="2:8" ht="13.5" customHeight="1" x14ac:dyDescent="0.2">
      <c r="B175" s="93">
        <v>2117</v>
      </c>
      <c r="C175" s="38" t="s">
        <v>319</v>
      </c>
      <c r="D175" s="66" t="s">
        <v>73</v>
      </c>
      <c r="E175" s="39">
        <v>5</v>
      </c>
      <c r="F175" s="81">
        <v>19.8</v>
      </c>
      <c r="G175" s="41">
        <f t="shared" si="3"/>
        <v>24.75</v>
      </c>
      <c r="H175" s="41">
        <f t="shared" si="4"/>
        <v>123.75</v>
      </c>
    </row>
    <row r="176" spans="2:8" ht="13.5" customHeight="1" x14ac:dyDescent="0.2">
      <c r="B176" s="33"/>
      <c r="C176" s="12"/>
      <c r="D176" s="35"/>
      <c r="E176" s="35"/>
      <c r="F176" s="29"/>
      <c r="G176" s="29"/>
      <c r="H176" s="29"/>
    </row>
    <row r="177" spans="2:8" ht="13.5" customHeight="1" x14ac:dyDescent="0.2">
      <c r="B177" s="124"/>
      <c r="C177" s="125"/>
      <c r="D177" s="125"/>
      <c r="E177" s="125"/>
      <c r="F177" s="125"/>
      <c r="G177" s="125"/>
      <c r="H177" s="126"/>
    </row>
    <row r="178" spans="2:8" ht="13.5" customHeight="1" x14ac:dyDescent="0.2">
      <c r="B178" s="13"/>
      <c r="C178" s="14"/>
      <c r="D178" s="14"/>
      <c r="E178" s="15"/>
      <c r="F178" s="14"/>
      <c r="G178" s="21" t="s">
        <v>15</v>
      </c>
      <c r="H178" s="42">
        <f>SUM(H42:H175)</f>
        <v>16581.374000000003</v>
      </c>
    </row>
    <row r="179" spans="2:8" ht="13.5" customHeight="1" x14ac:dyDescent="0.2">
      <c r="B179" s="110"/>
      <c r="C179" s="111"/>
      <c r="D179" s="111"/>
      <c r="E179" s="111"/>
      <c r="F179" s="111"/>
      <c r="G179" s="111"/>
      <c r="H179" s="112"/>
    </row>
    <row r="180" spans="2:8" ht="13.5" customHeight="1" x14ac:dyDescent="0.2">
      <c r="B180" s="30"/>
      <c r="C180" s="31"/>
      <c r="D180" s="31"/>
      <c r="E180" s="31"/>
      <c r="F180" s="31"/>
      <c r="G180" s="31"/>
      <c r="H180" s="32"/>
    </row>
    <row r="181" spans="2:8" ht="13.5" customHeight="1" x14ac:dyDescent="0.2">
      <c r="B181" s="11">
        <v>3</v>
      </c>
      <c r="C181" s="22" t="s">
        <v>11</v>
      </c>
      <c r="D181" s="4"/>
      <c r="E181" s="4"/>
      <c r="F181" s="4"/>
      <c r="G181" s="4"/>
      <c r="H181" s="4"/>
    </row>
    <row r="182" spans="2:8" ht="13.5" customHeight="1" x14ac:dyDescent="0.2">
      <c r="B182" s="3"/>
      <c r="C182" s="2"/>
      <c r="D182" s="1"/>
      <c r="E182" s="56"/>
      <c r="F182" s="27"/>
      <c r="G182" s="27"/>
      <c r="H182" s="27"/>
    </row>
    <row r="183" spans="2:8" ht="13.5" customHeight="1" x14ac:dyDescent="0.2">
      <c r="B183" s="33"/>
      <c r="C183" s="35" t="s">
        <v>17</v>
      </c>
      <c r="D183" s="51"/>
      <c r="E183" s="57"/>
      <c r="F183" s="58"/>
      <c r="G183" s="28"/>
      <c r="H183" s="28"/>
    </row>
    <row r="184" spans="2:8" ht="13.5" customHeight="1" x14ac:dyDescent="0.2">
      <c r="B184" s="65" t="s">
        <v>111</v>
      </c>
      <c r="C184" s="36" t="s">
        <v>18</v>
      </c>
      <c r="D184" s="54" t="s">
        <v>73</v>
      </c>
      <c r="E184" s="53">
        <v>15</v>
      </c>
      <c r="F184" s="60">
        <v>6.6150000000000011</v>
      </c>
      <c r="G184" s="62">
        <f>(F184*1.25)</f>
        <v>8.2687500000000007</v>
      </c>
      <c r="H184" s="41">
        <f>(G184*E184)</f>
        <v>124.03125000000001</v>
      </c>
    </row>
    <row r="185" spans="2:8" ht="13.5" customHeight="1" x14ac:dyDescent="0.2">
      <c r="B185" s="65"/>
      <c r="C185" s="53" t="s">
        <v>74</v>
      </c>
      <c r="D185" s="54"/>
      <c r="E185" s="53"/>
      <c r="F185" s="60"/>
      <c r="G185" s="62"/>
      <c r="H185" s="41"/>
    </row>
    <row r="186" spans="2:8" ht="13.5" customHeight="1" x14ac:dyDescent="0.2">
      <c r="B186" s="65" t="s">
        <v>112</v>
      </c>
      <c r="C186" s="36" t="s">
        <v>18</v>
      </c>
      <c r="D186" s="54" t="s">
        <v>73</v>
      </c>
      <c r="E186" s="53">
        <v>10</v>
      </c>
      <c r="F186" s="61">
        <v>6.6150000000000011</v>
      </c>
      <c r="G186" s="62">
        <f t="shared" ref="G186:G235" si="5">(F186*1.25)</f>
        <v>8.2687500000000007</v>
      </c>
      <c r="H186" s="41">
        <f t="shared" ref="H186:H235" si="6">(G186*E186)</f>
        <v>82.6875</v>
      </c>
    </row>
    <row r="187" spans="2:8" ht="13.5" customHeight="1" x14ac:dyDescent="0.2">
      <c r="B187" s="65"/>
      <c r="C187" s="53" t="s">
        <v>75</v>
      </c>
      <c r="D187" s="54"/>
      <c r="E187" s="53"/>
      <c r="F187" s="61"/>
      <c r="G187" s="62"/>
      <c r="H187" s="41"/>
    </row>
    <row r="188" spans="2:8" ht="13.5" customHeight="1" x14ac:dyDescent="0.2">
      <c r="B188" s="66" t="s">
        <v>113</v>
      </c>
      <c r="C188" s="52" t="s">
        <v>76</v>
      </c>
      <c r="D188" s="54" t="s">
        <v>73</v>
      </c>
      <c r="E188" s="53">
        <v>25</v>
      </c>
      <c r="F188" s="61">
        <v>6.6150000000000011</v>
      </c>
      <c r="G188" s="62">
        <f t="shared" si="5"/>
        <v>8.2687500000000007</v>
      </c>
      <c r="H188" s="41">
        <f t="shared" si="6"/>
        <v>206.71875000000003</v>
      </c>
    </row>
    <row r="189" spans="2:8" ht="13.5" customHeight="1" x14ac:dyDescent="0.2">
      <c r="B189" s="66"/>
      <c r="C189" s="63" t="s">
        <v>77</v>
      </c>
      <c r="D189" s="54"/>
      <c r="E189" s="53"/>
      <c r="F189" s="61"/>
      <c r="G189" s="62"/>
      <c r="H189" s="41"/>
    </row>
    <row r="190" spans="2:8" ht="13.5" customHeight="1" x14ac:dyDescent="0.2">
      <c r="B190" s="66" t="s">
        <v>114</v>
      </c>
      <c r="C190" s="2" t="s">
        <v>18</v>
      </c>
      <c r="D190" s="54" t="s">
        <v>73</v>
      </c>
      <c r="E190" s="53">
        <v>12</v>
      </c>
      <c r="F190" s="61">
        <v>6.6150000000000011</v>
      </c>
      <c r="G190" s="62">
        <f t="shared" si="5"/>
        <v>8.2687500000000007</v>
      </c>
      <c r="H190" s="41">
        <f t="shared" si="6"/>
        <v>99.225000000000009</v>
      </c>
    </row>
    <row r="191" spans="2:8" ht="13.5" customHeight="1" x14ac:dyDescent="0.2">
      <c r="B191" s="66"/>
      <c r="C191" s="39" t="s">
        <v>78</v>
      </c>
      <c r="D191" s="54"/>
      <c r="E191" s="53"/>
      <c r="F191" s="61"/>
      <c r="G191" s="62"/>
      <c r="H191" s="41"/>
    </row>
    <row r="192" spans="2:8" ht="13.5" customHeight="1" x14ac:dyDescent="0.2">
      <c r="B192" s="66" t="s">
        <v>115</v>
      </c>
      <c r="C192" s="2" t="s">
        <v>79</v>
      </c>
      <c r="D192" s="54" t="s">
        <v>72</v>
      </c>
      <c r="E192" s="53">
        <v>50</v>
      </c>
      <c r="F192" s="61">
        <v>16.200000000000003</v>
      </c>
      <c r="G192" s="62">
        <f t="shared" si="5"/>
        <v>20.250000000000004</v>
      </c>
      <c r="H192" s="41">
        <f t="shared" si="6"/>
        <v>1012.5000000000002</v>
      </c>
    </row>
    <row r="193" spans="2:8" ht="13.5" customHeight="1" x14ac:dyDescent="0.2">
      <c r="B193" s="67" t="s">
        <v>116</v>
      </c>
      <c r="C193" s="2" t="s">
        <v>80</v>
      </c>
      <c r="D193" s="54" t="s">
        <v>72</v>
      </c>
      <c r="E193" s="53">
        <v>2000</v>
      </c>
      <c r="F193" s="61">
        <v>7.1820000000000013</v>
      </c>
      <c r="G193" s="62">
        <f t="shared" si="5"/>
        <v>8.9775000000000009</v>
      </c>
      <c r="H193" s="41">
        <f t="shared" si="6"/>
        <v>17955.000000000004</v>
      </c>
    </row>
    <row r="194" spans="2:8" ht="13.5" customHeight="1" x14ac:dyDescent="0.2">
      <c r="B194" s="68"/>
      <c r="C194" s="35" t="s">
        <v>81</v>
      </c>
      <c r="D194" s="54"/>
      <c r="E194" s="53"/>
      <c r="F194" s="61"/>
      <c r="G194" s="62"/>
      <c r="H194" s="41"/>
    </row>
    <row r="195" spans="2:8" ht="13.5" customHeight="1" x14ac:dyDescent="0.2">
      <c r="B195" s="65" t="s">
        <v>117</v>
      </c>
      <c r="C195" s="36" t="s">
        <v>18</v>
      </c>
      <c r="D195" s="54" t="s">
        <v>73</v>
      </c>
      <c r="E195" s="53">
        <v>26</v>
      </c>
      <c r="F195" s="61">
        <v>6.6150000000000011</v>
      </c>
      <c r="G195" s="62">
        <f t="shared" si="5"/>
        <v>8.2687500000000007</v>
      </c>
      <c r="H195" s="41">
        <f t="shared" si="6"/>
        <v>214.98750000000001</v>
      </c>
    </row>
    <row r="196" spans="2:8" ht="13.5" customHeight="1" x14ac:dyDescent="0.2">
      <c r="B196" s="65" t="s">
        <v>118</v>
      </c>
      <c r="C196" s="36" t="s">
        <v>18</v>
      </c>
      <c r="D196" s="54" t="s">
        <v>73</v>
      </c>
      <c r="E196" s="53">
        <v>6</v>
      </c>
      <c r="F196" s="61">
        <v>6.6150000000000011</v>
      </c>
      <c r="G196" s="62">
        <f t="shared" si="5"/>
        <v>8.2687500000000007</v>
      </c>
      <c r="H196" s="41">
        <f t="shared" si="6"/>
        <v>49.612500000000004</v>
      </c>
    </row>
    <row r="197" spans="2:8" ht="13.5" customHeight="1" x14ac:dyDescent="0.2">
      <c r="B197" s="65" t="s">
        <v>119</v>
      </c>
      <c r="C197" s="36" t="s">
        <v>18</v>
      </c>
      <c r="D197" s="54" t="s">
        <v>73</v>
      </c>
      <c r="E197" s="53">
        <v>8</v>
      </c>
      <c r="F197" s="61">
        <v>6.6150000000000011</v>
      </c>
      <c r="G197" s="62">
        <f t="shared" si="5"/>
        <v>8.2687500000000007</v>
      </c>
      <c r="H197" s="41">
        <f t="shared" si="6"/>
        <v>66.150000000000006</v>
      </c>
    </row>
    <row r="198" spans="2:8" ht="13.5" customHeight="1" x14ac:dyDescent="0.2">
      <c r="B198" s="65" t="s">
        <v>120</v>
      </c>
      <c r="C198" s="36" t="s">
        <v>18</v>
      </c>
      <c r="D198" s="54" t="s">
        <v>73</v>
      </c>
      <c r="E198" s="53">
        <v>10</v>
      </c>
      <c r="F198" s="61">
        <v>6.6150000000000011</v>
      </c>
      <c r="G198" s="62">
        <f t="shared" si="5"/>
        <v>8.2687500000000007</v>
      </c>
      <c r="H198" s="41">
        <f t="shared" si="6"/>
        <v>82.6875</v>
      </c>
    </row>
    <row r="199" spans="2:8" ht="13.5" customHeight="1" x14ac:dyDescent="0.2">
      <c r="B199" s="65"/>
      <c r="C199" s="35" t="s">
        <v>82</v>
      </c>
      <c r="D199" s="54"/>
      <c r="E199" s="53"/>
      <c r="F199" s="61"/>
      <c r="G199" s="62"/>
      <c r="H199" s="41"/>
    </row>
    <row r="200" spans="2:8" ht="13.5" customHeight="1" x14ac:dyDescent="0.2">
      <c r="B200" s="65" t="s">
        <v>121</v>
      </c>
      <c r="C200" s="36" t="s">
        <v>83</v>
      </c>
      <c r="D200" s="54" t="s">
        <v>73</v>
      </c>
      <c r="E200" s="53">
        <v>48</v>
      </c>
      <c r="F200" s="61">
        <v>13.77</v>
      </c>
      <c r="G200" s="62">
        <f t="shared" si="5"/>
        <v>17.212499999999999</v>
      </c>
      <c r="H200" s="41">
        <f t="shared" si="6"/>
        <v>826.19999999999993</v>
      </c>
    </row>
    <row r="201" spans="2:8" ht="13.5" customHeight="1" x14ac:dyDescent="0.2">
      <c r="B201" s="65" t="s">
        <v>122</v>
      </c>
      <c r="C201" s="36" t="s">
        <v>83</v>
      </c>
      <c r="D201" s="54" t="s">
        <v>73</v>
      </c>
      <c r="E201" s="53">
        <v>34</v>
      </c>
      <c r="F201" s="61">
        <v>13.77</v>
      </c>
      <c r="G201" s="62">
        <f t="shared" si="5"/>
        <v>17.212499999999999</v>
      </c>
      <c r="H201" s="41">
        <f t="shared" si="6"/>
        <v>585.22499999999991</v>
      </c>
    </row>
    <row r="202" spans="2:8" ht="13.5" customHeight="1" x14ac:dyDescent="0.2">
      <c r="B202" s="69" t="s">
        <v>123</v>
      </c>
      <c r="C202" s="36" t="s">
        <v>83</v>
      </c>
      <c r="D202" s="54" t="s">
        <v>73</v>
      </c>
      <c r="E202" s="53">
        <v>95</v>
      </c>
      <c r="F202" s="61">
        <v>13.77</v>
      </c>
      <c r="G202" s="62">
        <f t="shared" si="5"/>
        <v>17.212499999999999</v>
      </c>
      <c r="H202" s="41">
        <f t="shared" si="6"/>
        <v>1635.1874999999998</v>
      </c>
    </row>
    <row r="203" spans="2:8" ht="13.5" customHeight="1" x14ac:dyDescent="0.2">
      <c r="B203" s="65" t="s">
        <v>124</v>
      </c>
      <c r="C203" s="36" t="s">
        <v>83</v>
      </c>
      <c r="D203" s="54" t="s">
        <v>73</v>
      </c>
      <c r="E203" s="53">
        <v>49</v>
      </c>
      <c r="F203" s="61">
        <v>13.77</v>
      </c>
      <c r="G203" s="62">
        <f t="shared" si="5"/>
        <v>17.212499999999999</v>
      </c>
      <c r="H203" s="41">
        <f t="shared" si="6"/>
        <v>843.41249999999991</v>
      </c>
    </row>
    <row r="204" spans="2:8" ht="13.5" customHeight="1" x14ac:dyDescent="0.2">
      <c r="B204" s="65" t="s">
        <v>125</v>
      </c>
      <c r="C204" s="36" t="s">
        <v>83</v>
      </c>
      <c r="D204" s="54" t="s">
        <v>73</v>
      </c>
      <c r="E204" s="53">
        <v>7</v>
      </c>
      <c r="F204" s="61">
        <v>13.77</v>
      </c>
      <c r="G204" s="62">
        <f t="shared" si="5"/>
        <v>17.212499999999999</v>
      </c>
      <c r="H204" s="41">
        <f t="shared" si="6"/>
        <v>120.48749999999998</v>
      </c>
    </row>
    <row r="205" spans="2:8" ht="13.5" customHeight="1" x14ac:dyDescent="0.2">
      <c r="B205" s="65"/>
      <c r="C205" s="53" t="s">
        <v>84</v>
      </c>
      <c r="D205" s="54"/>
      <c r="E205" s="53"/>
      <c r="F205" s="61"/>
      <c r="G205" s="62"/>
      <c r="H205" s="41"/>
    </row>
    <row r="206" spans="2:8" ht="13.5" customHeight="1" x14ac:dyDescent="0.2">
      <c r="B206" s="65" t="s">
        <v>126</v>
      </c>
      <c r="C206" s="36" t="s">
        <v>85</v>
      </c>
      <c r="D206" s="54" t="s">
        <v>73</v>
      </c>
      <c r="E206" s="53">
        <v>1</v>
      </c>
      <c r="F206" s="61">
        <v>1451.25</v>
      </c>
      <c r="G206" s="62">
        <f t="shared" si="5"/>
        <v>1814.0625</v>
      </c>
      <c r="H206" s="41">
        <f t="shared" si="6"/>
        <v>1814.0625</v>
      </c>
    </row>
    <row r="207" spans="2:8" ht="13.5" customHeight="1" x14ac:dyDescent="0.2">
      <c r="B207" s="65" t="s">
        <v>127</v>
      </c>
      <c r="C207" s="36" t="s">
        <v>86</v>
      </c>
      <c r="D207" s="54" t="s">
        <v>73</v>
      </c>
      <c r="E207" s="53">
        <v>1</v>
      </c>
      <c r="F207" s="61">
        <v>1012.5000000000001</v>
      </c>
      <c r="G207" s="62">
        <f t="shared" si="5"/>
        <v>1265.6250000000002</v>
      </c>
      <c r="H207" s="41">
        <f t="shared" si="6"/>
        <v>1265.6250000000002</v>
      </c>
    </row>
    <row r="208" spans="2:8" ht="13.5" customHeight="1" x14ac:dyDescent="0.2">
      <c r="B208" s="65"/>
      <c r="C208" s="53" t="s">
        <v>87</v>
      </c>
      <c r="D208" s="54"/>
      <c r="E208" s="53"/>
      <c r="F208" s="61"/>
      <c r="G208" s="62"/>
      <c r="H208" s="41"/>
    </row>
    <row r="209" spans="2:8" ht="13.5" customHeight="1" x14ac:dyDescent="0.2">
      <c r="B209" s="65" t="s">
        <v>128</v>
      </c>
      <c r="C209" s="36" t="s">
        <v>18</v>
      </c>
      <c r="D209" s="54" t="s">
        <v>73</v>
      </c>
      <c r="E209" s="53">
        <v>33</v>
      </c>
      <c r="F209" s="61">
        <v>6.6150000000000011</v>
      </c>
      <c r="G209" s="62">
        <f t="shared" si="5"/>
        <v>8.2687500000000007</v>
      </c>
      <c r="H209" s="41">
        <f t="shared" si="6"/>
        <v>272.86875000000003</v>
      </c>
    </row>
    <row r="210" spans="2:8" ht="13.5" customHeight="1" x14ac:dyDescent="0.2">
      <c r="B210" s="65" t="s">
        <v>129</v>
      </c>
      <c r="C210" s="36" t="s">
        <v>18</v>
      </c>
      <c r="D210" s="54" t="s">
        <v>73</v>
      </c>
      <c r="E210" s="53">
        <v>1</v>
      </c>
      <c r="F210" s="61">
        <v>6.6150000000000011</v>
      </c>
      <c r="G210" s="62">
        <f t="shared" si="5"/>
        <v>8.2687500000000007</v>
      </c>
      <c r="H210" s="41">
        <f t="shared" si="6"/>
        <v>8.2687500000000007</v>
      </c>
    </row>
    <row r="211" spans="2:8" ht="13.5" customHeight="1" x14ac:dyDescent="0.2">
      <c r="B211" s="69" t="s">
        <v>130</v>
      </c>
      <c r="C211" s="36" t="s">
        <v>18</v>
      </c>
      <c r="D211" s="54" t="s">
        <v>73</v>
      </c>
      <c r="E211" s="53">
        <v>7</v>
      </c>
      <c r="F211" s="61">
        <v>6.6150000000000011</v>
      </c>
      <c r="G211" s="62">
        <f t="shared" si="5"/>
        <v>8.2687500000000007</v>
      </c>
      <c r="H211" s="41">
        <f t="shared" si="6"/>
        <v>57.881250000000009</v>
      </c>
    </row>
    <row r="212" spans="2:8" ht="13.5" customHeight="1" x14ac:dyDescent="0.2">
      <c r="B212" s="68"/>
      <c r="C212" s="53" t="s">
        <v>88</v>
      </c>
      <c r="D212" s="54"/>
      <c r="E212" s="53"/>
      <c r="F212" s="61"/>
      <c r="G212" s="62"/>
      <c r="H212" s="41"/>
    </row>
    <row r="213" spans="2:8" ht="13.5" customHeight="1" x14ac:dyDescent="0.2">
      <c r="B213" s="66" t="s">
        <v>131</v>
      </c>
      <c r="C213" s="57" t="s">
        <v>18</v>
      </c>
      <c r="D213" s="54" t="s">
        <v>73</v>
      </c>
      <c r="E213" s="53">
        <v>138</v>
      </c>
      <c r="F213" s="61">
        <v>6.6150000000000011</v>
      </c>
      <c r="G213" s="62">
        <f t="shared" si="5"/>
        <v>8.2687500000000007</v>
      </c>
      <c r="H213" s="41">
        <f t="shared" si="6"/>
        <v>1141.0875000000001</v>
      </c>
    </row>
    <row r="214" spans="2:8" ht="13.5" customHeight="1" x14ac:dyDescent="0.2">
      <c r="B214" s="66"/>
      <c r="C214" s="64" t="s">
        <v>89</v>
      </c>
      <c r="D214" s="54"/>
      <c r="E214" s="53"/>
      <c r="F214" s="61"/>
      <c r="G214" s="62"/>
      <c r="H214" s="41"/>
    </row>
    <row r="215" spans="2:8" ht="13.5" customHeight="1" x14ac:dyDescent="0.25">
      <c r="B215" s="65" t="s">
        <v>132</v>
      </c>
      <c r="C215" s="36" t="s">
        <v>90</v>
      </c>
      <c r="D215" s="55" t="s">
        <v>56</v>
      </c>
      <c r="E215" s="53">
        <v>1</v>
      </c>
      <c r="F215" s="61">
        <v>27</v>
      </c>
      <c r="G215" s="62">
        <f t="shared" si="5"/>
        <v>33.75</v>
      </c>
      <c r="H215" s="41">
        <f t="shared" si="6"/>
        <v>33.75</v>
      </c>
    </row>
    <row r="216" spans="2:8" ht="13.5" customHeight="1" x14ac:dyDescent="0.2">
      <c r="B216" s="65" t="s">
        <v>133</v>
      </c>
      <c r="C216" s="36" t="s">
        <v>91</v>
      </c>
      <c r="D216" s="54" t="s">
        <v>73</v>
      </c>
      <c r="E216" s="53">
        <v>1</v>
      </c>
      <c r="F216" s="61">
        <v>87.75</v>
      </c>
      <c r="G216" s="62">
        <f t="shared" si="5"/>
        <v>109.6875</v>
      </c>
      <c r="H216" s="41">
        <f t="shared" si="6"/>
        <v>109.6875</v>
      </c>
    </row>
    <row r="217" spans="2:8" ht="13.5" customHeight="1" x14ac:dyDescent="0.2">
      <c r="B217" s="65" t="s">
        <v>134</v>
      </c>
      <c r="C217" s="36" t="s">
        <v>92</v>
      </c>
      <c r="D217" s="54" t="s">
        <v>73</v>
      </c>
      <c r="E217" s="53">
        <v>1</v>
      </c>
      <c r="F217" s="61">
        <v>6.9255000000000004</v>
      </c>
      <c r="G217" s="62">
        <f t="shared" si="5"/>
        <v>8.6568750000000012</v>
      </c>
      <c r="H217" s="41">
        <f t="shared" si="6"/>
        <v>8.6568750000000012</v>
      </c>
    </row>
    <row r="218" spans="2:8" ht="13.5" customHeight="1" x14ac:dyDescent="0.25">
      <c r="B218" s="65" t="s">
        <v>135</v>
      </c>
      <c r="C218" s="36" t="s">
        <v>93</v>
      </c>
      <c r="D218" s="55" t="s">
        <v>72</v>
      </c>
      <c r="E218" s="53">
        <v>10</v>
      </c>
      <c r="F218" s="61">
        <v>91.125</v>
      </c>
      <c r="G218" s="62">
        <f t="shared" si="5"/>
        <v>113.90625</v>
      </c>
      <c r="H218" s="41">
        <f t="shared" si="6"/>
        <v>1139.0625</v>
      </c>
    </row>
    <row r="219" spans="2:8" ht="13.5" customHeight="1" x14ac:dyDescent="0.25">
      <c r="B219" s="65" t="s">
        <v>136</v>
      </c>
      <c r="C219" s="36" t="s">
        <v>94</v>
      </c>
      <c r="D219" s="55" t="s">
        <v>72</v>
      </c>
      <c r="E219" s="53">
        <v>30</v>
      </c>
      <c r="F219" s="61">
        <v>91.125</v>
      </c>
      <c r="G219" s="62">
        <f t="shared" si="5"/>
        <v>113.90625</v>
      </c>
      <c r="H219" s="41">
        <f t="shared" si="6"/>
        <v>3417.1875</v>
      </c>
    </row>
    <row r="220" spans="2:8" ht="13.5" customHeight="1" x14ac:dyDescent="0.2">
      <c r="B220" s="69" t="s">
        <v>137</v>
      </c>
      <c r="C220" s="36" t="s">
        <v>95</v>
      </c>
      <c r="D220" s="54" t="s">
        <v>72</v>
      </c>
      <c r="E220" s="53">
        <v>5</v>
      </c>
      <c r="F220" s="61">
        <v>58.050000000000004</v>
      </c>
      <c r="G220" s="62">
        <f t="shared" si="5"/>
        <v>72.5625</v>
      </c>
      <c r="H220" s="41">
        <f t="shared" si="6"/>
        <v>362.8125</v>
      </c>
    </row>
    <row r="221" spans="2:8" ht="13.5" customHeight="1" x14ac:dyDescent="0.2">
      <c r="B221" s="65" t="s">
        <v>138</v>
      </c>
      <c r="C221" s="36" t="s">
        <v>96</v>
      </c>
      <c r="D221" s="54" t="s">
        <v>73</v>
      </c>
      <c r="E221" s="53">
        <v>1</v>
      </c>
      <c r="F221" s="61">
        <v>390.15000000000003</v>
      </c>
      <c r="G221" s="62">
        <f t="shared" si="5"/>
        <v>487.68750000000006</v>
      </c>
      <c r="H221" s="41">
        <f t="shared" si="6"/>
        <v>487.68750000000006</v>
      </c>
    </row>
    <row r="222" spans="2:8" ht="13.5" customHeight="1" x14ac:dyDescent="0.2">
      <c r="B222" s="65" t="s">
        <v>139</v>
      </c>
      <c r="C222" s="36" t="s">
        <v>97</v>
      </c>
      <c r="D222" s="54" t="s">
        <v>73</v>
      </c>
      <c r="E222" s="53">
        <v>1</v>
      </c>
      <c r="F222" s="61">
        <v>73.710000000000008</v>
      </c>
      <c r="G222" s="62">
        <f t="shared" si="5"/>
        <v>92.137500000000017</v>
      </c>
      <c r="H222" s="41">
        <f t="shared" si="6"/>
        <v>92.137500000000017</v>
      </c>
    </row>
    <row r="223" spans="2:8" ht="13.5" customHeight="1" x14ac:dyDescent="0.2">
      <c r="B223" s="65" t="s">
        <v>140</v>
      </c>
      <c r="C223" s="36" t="s">
        <v>98</v>
      </c>
      <c r="D223" s="54" t="s">
        <v>73</v>
      </c>
      <c r="E223" s="53">
        <v>1</v>
      </c>
      <c r="F223" s="61">
        <v>16.605</v>
      </c>
      <c r="G223" s="62">
        <f t="shared" si="5"/>
        <v>20.756250000000001</v>
      </c>
      <c r="H223" s="41">
        <f t="shared" si="6"/>
        <v>20.756250000000001</v>
      </c>
    </row>
    <row r="224" spans="2:8" ht="13.5" customHeight="1" x14ac:dyDescent="0.2">
      <c r="B224" s="65" t="s">
        <v>141</v>
      </c>
      <c r="C224" s="36" t="s">
        <v>99</v>
      </c>
      <c r="D224" s="54" t="s">
        <v>73</v>
      </c>
      <c r="E224" s="53">
        <v>1</v>
      </c>
      <c r="F224" s="61">
        <v>13.162500000000001</v>
      </c>
      <c r="G224" s="62">
        <f t="shared" si="5"/>
        <v>16.453125</v>
      </c>
      <c r="H224" s="41">
        <f t="shared" si="6"/>
        <v>16.453125</v>
      </c>
    </row>
    <row r="225" spans="2:8" ht="13.5" customHeight="1" x14ac:dyDescent="0.2">
      <c r="B225" s="65" t="s">
        <v>142</v>
      </c>
      <c r="C225" s="36" t="s">
        <v>100</v>
      </c>
      <c r="D225" s="54" t="s">
        <v>73</v>
      </c>
      <c r="E225" s="53">
        <v>1</v>
      </c>
      <c r="F225" s="61">
        <v>49.275000000000006</v>
      </c>
      <c r="G225" s="62">
        <f t="shared" si="5"/>
        <v>61.593750000000007</v>
      </c>
      <c r="H225" s="41">
        <f t="shared" si="6"/>
        <v>61.593750000000007</v>
      </c>
    </row>
    <row r="226" spans="2:8" ht="13.5" customHeight="1" x14ac:dyDescent="0.2">
      <c r="B226" s="65" t="s">
        <v>143</v>
      </c>
      <c r="C226" s="36" t="s">
        <v>101</v>
      </c>
      <c r="D226" s="54" t="s">
        <v>73</v>
      </c>
      <c r="E226" s="53">
        <v>2</v>
      </c>
      <c r="F226" s="61">
        <v>99.9</v>
      </c>
      <c r="G226" s="62">
        <f t="shared" si="5"/>
        <v>124.875</v>
      </c>
      <c r="H226" s="41">
        <f t="shared" si="6"/>
        <v>249.75</v>
      </c>
    </row>
    <row r="227" spans="2:8" ht="13.5" customHeight="1" x14ac:dyDescent="0.2">
      <c r="B227" s="69" t="s">
        <v>144</v>
      </c>
      <c r="C227" s="36" t="s">
        <v>102</v>
      </c>
      <c r="D227" s="54" t="s">
        <v>73</v>
      </c>
      <c r="E227" s="53">
        <v>1</v>
      </c>
      <c r="F227" s="61">
        <v>31.995000000000001</v>
      </c>
      <c r="G227" s="62">
        <f t="shared" si="5"/>
        <v>39.993749999999999</v>
      </c>
      <c r="H227" s="41">
        <f t="shared" si="6"/>
        <v>39.993749999999999</v>
      </c>
    </row>
    <row r="228" spans="2:8" ht="13.5" customHeight="1" x14ac:dyDescent="0.2">
      <c r="B228" s="65" t="s">
        <v>145</v>
      </c>
      <c r="C228" s="36" t="s">
        <v>103</v>
      </c>
      <c r="D228" s="54" t="s">
        <v>73</v>
      </c>
      <c r="E228" s="53">
        <v>2</v>
      </c>
      <c r="F228" s="61">
        <v>46.845000000000006</v>
      </c>
      <c r="G228" s="62">
        <f t="shared" si="5"/>
        <v>58.556250000000006</v>
      </c>
      <c r="H228" s="41">
        <f t="shared" si="6"/>
        <v>117.11250000000001</v>
      </c>
    </row>
    <row r="229" spans="2:8" ht="13.5" customHeight="1" x14ac:dyDescent="0.2">
      <c r="B229" s="65" t="s">
        <v>146</v>
      </c>
      <c r="C229" s="36" t="s">
        <v>104</v>
      </c>
      <c r="D229" s="54" t="s">
        <v>73</v>
      </c>
      <c r="E229" s="53">
        <v>2</v>
      </c>
      <c r="F229" s="61">
        <v>40.230000000000004</v>
      </c>
      <c r="G229" s="62">
        <f t="shared" si="5"/>
        <v>50.287500000000009</v>
      </c>
      <c r="H229" s="41">
        <f t="shared" si="6"/>
        <v>100.57500000000002</v>
      </c>
    </row>
    <row r="230" spans="2:8" ht="13.5" customHeight="1" x14ac:dyDescent="0.2">
      <c r="B230" s="65" t="s">
        <v>147</v>
      </c>
      <c r="C230" s="36" t="s">
        <v>105</v>
      </c>
      <c r="D230" s="54" t="s">
        <v>73</v>
      </c>
      <c r="E230" s="53">
        <v>1</v>
      </c>
      <c r="F230" s="61">
        <v>1822.5000000000002</v>
      </c>
      <c r="G230" s="62">
        <f t="shared" si="5"/>
        <v>2278.1250000000005</v>
      </c>
      <c r="H230" s="41">
        <f t="shared" si="6"/>
        <v>2278.1250000000005</v>
      </c>
    </row>
    <row r="231" spans="2:8" ht="13.5" customHeight="1" x14ac:dyDescent="0.2">
      <c r="B231" s="65" t="s">
        <v>148</v>
      </c>
      <c r="C231" s="36" t="s">
        <v>106</v>
      </c>
      <c r="D231" s="54" t="s">
        <v>73</v>
      </c>
      <c r="E231" s="53">
        <v>3</v>
      </c>
      <c r="F231" s="61">
        <v>16.605</v>
      </c>
      <c r="G231" s="62">
        <f t="shared" si="5"/>
        <v>20.756250000000001</v>
      </c>
      <c r="H231" s="41">
        <f t="shared" si="6"/>
        <v>62.268750000000004</v>
      </c>
    </row>
    <row r="232" spans="2:8" ht="13.5" customHeight="1" x14ac:dyDescent="0.2">
      <c r="B232" s="65" t="s">
        <v>149</v>
      </c>
      <c r="C232" s="36" t="s">
        <v>107</v>
      </c>
      <c r="D232" s="54" t="s">
        <v>73</v>
      </c>
      <c r="E232" s="53">
        <v>1</v>
      </c>
      <c r="F232" s="61">
        <v>10.26</v>
      </c>
      <c r="G232" s="62">
        <f t="shared" si="5"/>
        <v>12.824999999999999</v>
      </c>
      <c r="H232" s="41">
        <f t="shared" si="6"/>
        <v>12.824999999999999</v>
      </c>
    </row>
    <row r="233" spans="2:8" ht="13.5" customHeight="1" x14ac:dyDescent="0.2">
      <c r="B233" s="65" t="s">
        <v>150</v>
      </c>
      <c r="C233" s="36" t="s">
        <v>108</v>
      </c>
      <c r="D233" s="54" t="s">
        <v>73</v>
      </c>
      <c r="E233" s="53">
        <v>1</v>
      </c>
      <c r="F233" s="61">
        <v>12.015000000000001</v>
      </c>
      <c r="G233" s="62">
        <f t="shared" si="5"/>
        <v>15.018750000000001</v>
      </c>
      <c r="H233" s="41">
        <f t="shared" si="6"/>
        <v>15.018750000000001</v>
      </c>
    </row>
    <row r="234" spans="2:8" ht="13.5" customHeight="1" x14ac:dyDescent="0.2">
      <c r="B234" s="70"/>
      <c r="C234" s="53" t="s">
        <v>109</v>
      </c>
      <c r="D234" s="54"/>
      <c r="E234" s="53"/>
      <c r="F234" s="61"/>
      <c r="G234" s="62"/>
      <c r="H234" s="41"/>
    </row>
    <row r="235" spans="2:8" ht="13.5" customHeight="1" x14ac:dyDescent="0.2">
      <c r="B235" s="67" t="s">
        <v>151</v>
      </c>
      <c r="C235" s="52" t="s">
        <v>110</v>
      </c>
      <c r="D235" s="54" t="s">
        <v>73</v>
      </c>
      <c r="E235" s="53">
        <v>15</v>
      </c>
      <c r="F235" s="61">
        <v>6.6150000000000011</v>
      </c>
      <c r="G235" s="62">
        <f t="shared" si="5"/>
        <v>8.2687500000000007</v>
      </c>
      <c r="H235" s="41">
        <f t="shared" si="6"/>
        <v>124.03125000000001</v>
      </c>
    </row>
    <row r="236" spans="2:8" ht="13.5" customHeight="1" x14ac:dyDescent="0.2">
      <c r="B236" s="33"/>
      <c r="C236" s="2"/>
      <c r="D236" s="51"/>
      <c r="E236" s="57"/>
      <c r="F236" s="59"/>
      <c r="G236" s="28"/>
      <c r="H236" s="28"/>
    </row>
    <row r="237" spans="2:8" x14ac:dyDescent="0.2">
      <c r="B237" s="124"/>
      <c r="C237" s="125"/>
      <c r="D237" s="125"/>
      <c r="E237" s="125"/>
      <c r="F237" s="125"/>
      <c r="G237" s="125"/>
      <c r="H237" s="126"/>
    </row>
    <row r="238" spans="2:8" x14ac:dyDescent="0.2">
      <c r="B238" s="13"/>
      <c r="C238" s="14"/>
      <c r="D238" s="14"/>
      <c r="E238" s="15"/>
      <c r="F238" s="14"/>
      <c r="G238" s="21" t="s">
        <v>14</v>
      </c>
      <c r="H238" s="42">
        <f>SUM(H184:H235)</f>
        <v>37213.391250000001</v>
      </c>
    </row>
    <row r="239" spans="2:8" x14ac:dyDescent="0.2">
      <c r="B239" s="110"/>
      <c r="C239" s="111"/>
      <c r="D239" s="111"/>
      <c r="E239" s="111"/>
      <c r="F239" s="111"/>
      <c r="G239" s="111"/>
      <c r="H239" s="112"/>
    </row>
    <row r="246" spans="6:6" x14ac:dyDescent="0.2">
      <c r="F246" s="94"/>
    </row>
  </sheetData>
  <mergeCells count="19">
    <mergeCell ref="B239:H239"/>
    <mergeCell ref="B12:H12"/>
    <mergeCell ref="D13:D14"/>
    <mergeCell ref="E13:E14"/>
    <mergeCell ref="G13:G14"/>
    <mergeCell ref="H13:H14"/>
    <mergeCell ref="B13:B14"/>
    <mergeCell ref="C13:C14"/>
    <mergeCell ref="B34:H34"/>
    <mergeCell ref="B177:H177"/>
    <mergeCell ref="B237:H237"/>
    <mergeCell ref="B36:H36"/>
    <mergeCell ref="B179:H179"/>
    <mergeCell ref="B8:H8"/>
    <mergeCell ref="B10:H10"/>
    <mergeCell ref="B11:C11"/>
    <mergeCell ref="D11:H11"/>
    <mergeCell ref="B7:H7"/>
    <mergeCell ref="B9:H9"/>
  </mergeCells>
  <phoneticPr fontId="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H28"/>
  <sheetViews>
    <sheetView topLeftCell="A4" workbookViewId="0">
      <selection activeCell="G17" sqref="G17"/>
    </sheetView>
  </sheetViews>
  <sheetFormatPr defaultRowHeight="12.75" x14ac:dyDescent="0.2"/>
  <cols>
    <col min="1" max="1" width="5.375" customWidth="1"/>
    <col min="2" max="2" width="10.5" customWidth="1"/>
    <col min="3" max="3" width="43.75" customWidth="1"/>
    <col min="4" max="4" width="12" customWidth="1"/>
    <col min="5" max="5" width="14" customWidth="1"/>
    <col min="6" max="6" width="25.875" customWidth="1"/>
    <col min="7" max="7" width="23.25" customWidth="1"/>
    <col min="8" max="8" width="22.125" customWidth="1"/>
  </cols>
  <sheetData>
    <row r="7" spans="2:8" x14ac:dyDescent="0.2">
      <c r="B7" s="127" t="s">
        <v>67</v>
      </c>
      <c r="C7" s="128"/>
      <c r="D7" s="128"/>
      <c r="E7" s="128"/>
      <c r="F7" s="128"/>
      <c r="G7" s="128"/>
      <c r="H7" s="129"/>
    </row>
    <row r="8" spans="2:8" x14ac:dyDescent="0.2">
      <c r="B8" s="95" t="s">
        <v>363</v>
      </c>
      <c r="C8" s="96"/>
      <c r="D8" s="96"/>
      <c r="E8" s="96"/>
      <c r="F8" s="96"/>
      <c r="G8" s="96"/>
      <c r="H8" s="97"/>
    </row>
    <row r="9" spans="2:8" x14ac:dyDescent="0.2">
      <c r="B9" s="98" t="s">
        <v>2</v>
      </c>
      <c r="C9" s="108"/>
      <c r="D9" s="108"/>
      <c r="E9" s="108"/>
      <c r="F9" s="108"/>
      <c r="G9" s="108"/>
      <c r="H9" s="109"/>
    </row>
    <row r="10" spans="2:8" x14ac:dyDescent="0.2">
      <c r="B10" s="98" t="s">
        <v>3</v>
      </c>
      <c r="C10" s="99"/>
      <c r="D10" s="99"/>
      <c r="E10" s="99"/>
      <c r="F10" s="99"/>
      <c r="G10" s="99"/>
      <c r="H10" s="100"/>
    </row>
    <row r="11" spans="2:8" x14ac:dyDescent="0.2">
      <c r="B11" s="101" t="s">
        <v>12</v>
      </c>
      <c r="C11" s="102"/>
      <c r="D11" s="103" t="s">
        <v>0</v>
      </c>
      <c r="E11" s="104"/>
      <c r="F11" s="104"/>
      <c r="G11" s="104"/>
      <c r="H11" s="102"/>
    </row>
    <row r="12" spans="2:8" x14ac:dyDescent="0.2">
      <c r="B12" s="113"/>
      <c r="C12" s="114"/>
      <c r="D12" s="114"/>
      <c r="E12" s="114"/>
      <c r="F12" s="114"/>
      <c r="G12" s="114"/>
      <c r="H12" s="115"/>
    </row>
    <row r="13" spans="2:8" x14ac:dyDescent="0.2">
      <c r="B13" s="120" t="s">
        <v>4</v>
      </c>
      <c r="C13" s="118" t="s">
        <v>68</v>
      </c>
      <c r="D13" s="116" t="s">
        <v>13</v>
      </c>
      <c r="E13" s="118" t="s">
        <v>6</v>
      </c>
      <c r="F13" s="24" t="s">
        <v>7</v>
      </c>
      <c r="G13" s="118" t="s">
        <v>69</v>
      </c>
      <c r="H13" s="118" t="s">
        <v>70</v>
      </c>
    </row>
    <row r="14" spans="2:8" x14ac:dyDescent="0.2">
      <c r="B14" s="121"/>
      <c r="C14" s="123"/>
      <c r="D14" s="117"/>
      <c r="E14" s="119"/>
      <c r="F14" s="25" t="s">
        <v>8</v>
      </c>
      <c r="G14" s="119"/>
      <c r="H14" s="119"/>
    </row>
    <row r="15" spans="2:8" x14ac:dyDescent="0.2">
      <c r="B15" s="5"/>
      <c r="C15" s="10"/>
      <c r="D15" s="6"/>
      <c r="E15" s="7"/>
      <c r="F15" s="8"/>
      <c r="G15" s="7"/>
      <c r="H15" s="9"/>
    </row>
    <row r="16" spans="2:8" x14ac:dyDescent="0.2">
      <c r="B16" s="33">
        <v>1</v>
      </c>
      <c r="C16" s="38" t="s">
        <v>62</v>
      </c>
      <c r="D16" s="33" t="s">
        <v>54</v>
      </c>
      <c r="E16" s="39">
        <v>1</v>
      </c>
      <c r="F16" s="41">
        <v>800</v>
      </c>
      <c r="G16" s="41">
        <f>(F16*1.25)</f>
        <v>1000</v>
      </c>
      <c r="H16" s="41">
        <f>(G16*E16)</f>
        <v>1000</v>
      </c>
    </row>
    <row r="17" spans="2:8" x14ac:dyDescent="0.2">
      <c r="B17" s="33">
        <v>2</v>
      </c>
      <c r="C17" s="38" t="s">
        <v>63</v>
      </c>
      <c r="D17" s="33" t="s">
        <v>54</v>
      </c>
      <c r="E17" s="39">
        <v>25</v>
      </c>
      <c r="F17" s="41">
        <v>46</v>
      </c>
      <c r="G17" s="41">
        <f>(F17*1.25)</f>
        <v>57.5</v>
      </c>
      <c r="H17" s="41">
        <f>(G17*E17)</f>
        <v>1437.5</v>
      </c>
    </row>
    <row r="18" spans="2:8" x14ac:dyDescent="0.2">
      <c r="B18" s="33">
        <v>3</v>
      </c>
      <c r="C18" s="38" t="s">
        <v>57</v>
      </c>
      <c r="D18" s="33" t="s">
        <v>65</v>
      </c>
      <c r="E18" s="39">
        <v>1</v>
      </c>
      <c r="F18" s="41">
        <v>600</v>
      </c>
      <c r="G18" s="41">
        <v>750</v>
      </c>
      <c r="H18" s="41">
        <v>750</v>
      </c>
    </row>
    <row r="19" spans="2:8" x14ac:dyDescent="0.2">
      <c r="B19" s="33">
        <v>4</v>
      </c>
      <c r="C19" s="38" t="s">
        <v>58</v>
      </c>
      <c r="D19" s="33" t="s">
        <v>65</v>
      </c>
      <c r="E19" s="39">
        <v>1</v>
      </c>
      <c r="F19" s="41">
        <v>144</v>
      </c>
      <c r="G19" s="41">
        <v>180</v>
      </c>
      <c r="H19" s="41">
        <v>180</v>
      </c>
    </row>
    <row r="20" spans="2:8" x14ac:dyDescent="0.2">
      <c r="B20" s="33">
        <v>5</v>
      </c>
      <c r="C20" s="38" t="s">
        <v>59</v>
      </c>
      <c r="D20" s="33" t="s">
        <v>65</v>
      </c>
      <c r="E20" s="39">
        <v>1</v>
      </c>
      <c r="F20" s="41">
        <v>400</v>
      </c>
      <c r="G20" s="41">
        <v>500</v>
      </c>
      <c r="H20" s="41">
        <v>500</v>
      </c>
    </row>
    <row r="21" spans="2:8" x14ac:dyDescent="0.2">
      <c r="B21" s="33">
        <v>6</v>
      </c>
      <c r="C21" s="38" t="s">
        <v>64</v>
      </c>
      <c r="D21" s="33" t="s">
        <v>65</v>
      </c>
      <c r="E21" s="39">
        <v>1</v>
      </c>
      <c r="F21" s="41">
        <v>200</v>
      </c>
      <c r="G21" s="41">
        <v>250</v>
      </c>
      <c r="H21" s="41">
        <v>250</v>
      </c>
    </row>
    <row r="22" spans="2:8" x14ac:dyDescent="0.2">
      <c r="B22" s="33">
        <v>7</v>
      </c>
      <c r="C22" s="38" t="s">
        <v>60</v>
      </c>
      <c r="D22" s="33" t="s">
        <v>54</v>
      </c>
      <c r="E22" s="39">
        <v>1</v>
      </c>
      <c r="F22" s="41">
        <v>200.57</v>
      </c>
      <c r="G22" s="41">
        <v>250.71</v>
      </c>
      <c r="H22" s="41">
        <v>250.71</v>
      </c>
    </row>
    <row r="23" spans="2:8" x14ac:dyDescent="0.2">
      <c r="B23" s="43">
        <v>8</v>
      </c>
      <c r="C23" s="44" t="s">
        <v>61</v>
      </c>
      <c r="D23" s="43" t="s">
        <v>54</v>
      </c>
      <c r="E23" s="35">
        <v>1</v>
      </c>
      <c r="F23" s="40">
        <v>233.94</v>
      </c>
      <c r="G23" s="40">
        <v>292.42</v>
      </c>
      <c r="H23" s="40">
        <v>292.42</v>
      </c>
    </row>
    <row r="24" spans="2:8" x14ac:dyDescent="0.2">
      <c r="B24" s="33">
        <v>9</v>
      </c>
      <c r="C24" s="38" t="s">
        <v>28</v>
      </c>
      <c r="D24" s="43" t="s">
        <v>54</v>
      </c>
      <c r="E24" s="45">
        <v>15</v>
      </c>
      <c r="F24" s="46">
        <v>45</v>
      </c>
      <c r="G24" s="46">
        <v>56.25</v>
      </c>
      <c r="H24" s="46">
        <f>(G24*E24)</f>
        <v>843.75</v>
      </c>
    </row>
    <row r="25" spans="2:8" x14ac:dyDescent="0.2">
      <c r="B25" s="124"/>
      <c r="C25" s="125"/>
      <c r="D25" s="125"/>
      <c r="E25" s="125"/>
      <c r="F25" s="125"/>
      <c r="G25" s="125"/>
      <c r="H25" s="126"/>
    </row>
    <row r="26" spans="2:8" x14ac:dyDescent="0.2">
      <c r="B26" s="34"/>
      <c r="C26" s="14"/>
      <c r="D26" s="14"/>
      <c r="E26" s="15"/>
      <c r="F26" s="14"/>
      <c r="G26" s="21" t="s">
        <v>153</v>
      </c>
      <c r="H26" s="42">
        <f>SUM(H16:H24)</f>
        <v>5504.38</v>
      </c>
    </row>
    <row r="27" spans="2:8" x14ac:dyDescent="0.2">
      <c r="B27" s="110"/>
      <c r="C27" s="111"/>
      <c r="D27" s="111"/>
      <c r="E27" s="111"/>
      <c r="F27" s="111"/>
      <c r="G27" s="111"/>
      <c r="H27" s="112"/>
    </row>
    <row r="28" spans="2:8" x14ac:dyDescent="0.2">
      <c r="B28" t="s">
        <v>66</v>
      </c>
    </row>
  </sheetData>
  <mergeCells count="15">
    <mergeCell ref="B7:H7"/>
    <mergeCell ref="B8:H8"/>
    <mergeCell ref="B9:H9"/>
    <mergeCell ref="B10:H10"/>
    <mergeCell ref="B11:C11"/>
    <mergeCell ref="D11:H11"/>
    <mergeCell ref="B25:H25"/>
    <mergeCell ref="B27:H27"/>
    <mergeCell ref="B12:H12"/>
    <mergeCell ref="B13:B14"/>
    <mergeCell ref="C13:C14"/>
    <mergeCell ref="D13:D14"/>
    <mergeCell ref="E13:E14"/>
    <mergeCell ref="G13:G14"/>
    <mergeCell ref="H13:H1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H23"/>
  <sheetViews>
    <sheetView workbookViewId="0">
      <selection activeCell="G17" sqref="G17"/>
    </sheetView>
  </sheetViews>
  <sheetFormatPr defaultRowHeight="12.75" x14ac:dyDescent="0.2"/>
  <cols>
    <col min="3" max="3" width="40.75" customWidth="1"/>
    <col min="5" max="5" width="16.75" customWidth="1"/>
    <col min="6" max="6" width="25.5" customWidth="1"/>
    <col min="7" max="7" width="24.5" customWidth="1"/>
    <col min="8" max="8" width="23.75" customWidth="1"/>
  </cols>
  <sheetData>
    <row r="9" spans="2:8" x14ac:dyDescent="0.2">
      <c r="B9" s="130" t="s">
        <v>152</v>
      </c>
      <c r="C9" s="131"/>
      <c r="D9" s="131"/>
      <c r="E9" s="131"/>
      <c r="F9" s="131"/>
      <c r="G9" s="131"/>
      <c r="H9" s="132"/>
    </row>
    <row r="10" spans="2:8" x14ac:dyDescent="0.2">
      <c r="B10" s="95" t="s">
        <v>363</v>
      </c>
      <c r="C10" s="96"/>
      <c r="D10" s="96"/>
      <c r="E10" s="96"/>
      <c r="F10" s="96"/>
      <c r="G10" s="96"/>
      <c r="H10" s="97"/>
    </row>
    <row r="11" spans="2:8" x14ac:dyDescent="0.2">
      <c r="B11" s="98" t="s">
        <v>2</v>
      </c>
      <c r="C11" s="108"/>
      <c r="D11" s="108"/>
      <c r="E11" s="108"/>
      <c r="F11" s="108"/>
      <c r="G11" s="108"/>
      <c r="H11" s="109"/>
    </row>
    <row r="12" spans="2:8" x14ac:dyDescent="0.2">
      <c r="B12" s="98" t="s">
        <v>3</v>
      </c>
      <c r="C12" s="99"/>
      <c r="D12" s="99"/>
      <c r="E12" s="99"/>
      <c r="F12" s="99"/>
      <c r="G12" s="99"/>
      <c r="H12" s="100"/>
    </row>
    <row r="13" spans="2:8" x14ac:dyDescent="0.2">
      <c r="B13" s="101" t="s">
        <v>12</v>
      </c>
      <c r="C13" s="102"/>
      <c r="D13" s="103" t="s">
        <v>0</v>
      </c>
      <c r="E13" s="104"/>
      <c r="F13" s="104"/>
      <c r="G13" s="104"/>
      <c r="H13" s="102"/>
    </row>
    <row r="14" spans="2:8" x14ac:dyDescent="0.2">
      <c r="B14" s="113"/>
      <c r="C14" s="114"/>
      <c r="D14" s="114"/>
      <c r="E14" s="114"/>
      <c r="F14" s="114"/>
      <c r="G14" s="114"/>
      <c r="H14" s="115"/>
    </row>
    <row r="15" spans="2:8" x14ac:dyDescent="0.2">
      <c r="B15" s="120" t="s">
        <v>4</v>
      </c>
      <c r="C15" s="118" t="s">
        <v>156</v>
      </c>
      <c r="D15" s="116" t="s">
        <v>13</v>
      </c>
      <c r="E15" s="118" t="s">
        <v>6</v>
      </c>
      <c r="F15" s="24" t="s">
        <v>7</v>
      </c>
      <c r="G15" s="118" t="s">
        <v>69</v>
      </c>
      <c r="H15" s="118" t="s">
        <v>70</v>
      </c>
    </row>
    <row r="16" spans="2:8" x14ac:dyDescent="0.2">
      <c r="B16" s="121"/>
      <c r="C16" s="123"/>
      <c r="D16" s="117"/>
      <c r="E16" s="119"/>
      <c r="F16" s="25" t="s">
        <v>8</v>
      </c>
      <c r="G16" s="119"/>
      <c r="H16" s="119"/>
    </row>
    <row r="17" spans="2:8" x14ac:dyDescent="0.2">
      <c r="B17" s="5"/>
      <c r="C17" s="10"/>
      <c r="D17" s="6"/>
      <c r="E17" s="7"/>
      <c r="F17" s="8"/>
      <c r="G17" s="7"/>
      <c r="H17" s="9"/>
    </row>
    <row r="18" spans="2:8" x14ac:dyDescent="0.2">
      <c r="B18" s="33">
        <v>1</v>
      </c>
      <c r="C18" s="75" t="s">
        <v>158</v>
      </c>
      <c r="D18" s="66" t="s">
        <v>157</v>
      </c>
      <c r="E18" s="39">
        <v>60</v>
      </c>
      <c r="F18" s="41">
        <v>150</v>
      </c>
      <c r="G18" s="41">
        <v>187.5</v>
      </c>
      <c r="H18" s="41">
        <f>(G18*E18)</f>
        <v>11250</v>
      </c>
    </row>
    <row r="19" spans="2:8" x14ac:dyDescent="0.2">
      <c r="B19" s="33">
        <v>2</v>
      </c>
      <c r="C19" s="75" t="s">
        <v>159</v>
      </c>
      <c r="D19" s="66" t="s">
        <v>157</v>
      </c>
      <c r="E19" s="39">
        <v>60</v>
      </c>
      <c r="F19" s="41">
        <v>200</v>
      </c>
      <c r="G19" s="41">
        <v>250</v>
      </c>
      <c r="H19" s="41">
        <f>(G19*E19)</f>
        <v>15000</v>
      </c>
    </row>
    <row r="20" spans="2:8" x14ac:dyDescent="0.2">
      <c r="B20" s="33">
        <v>3</v>
      </c>
      <c r="C20" s="75" t="s">
        <v>160</v>
      </c>
      <c r="D20" s="66" t="s">
        <v>157</v>
      </c>
      <c r="E20" s="39">
        <v>60</v>
      </c>
      <c r="F20" s="41">
        <v>240</v>
      </c>
      <c r="G20" s="41">
        <v>300</v>
      </c>
      <c r="H20" s="41">
        <f>(G20*E20)</f>
        <v>18000</v>
      </c>
    </row>
    <row r="21" spans="2:8" x14ac:dyDescent="0.2">
      <c r="B21" s="124"/>
      <c r="C21" s="125"/>
      <c r="D21" s="125"/>
      <c r="E21" s="125"/>
      <c r="F21" s="125"/>
      <c r="G21" s="125"/>
      <c r="H21" s="126"/>
    </row>
    <row r="22" spans="2:8" x14ac:dyDescent="0.2">
      <c r="B22" s="37"/>
      <c r="C22" s="14"/>
      <c r="D22" s="14"/>
      <c r="E22" s="15"/>
      <c r="F22" s="14"/>
      <c r="G22" s="21" t="s">
        <v>154</v>
      </c>
      <c r="H22" s="42">
        <f>SUM(H18:H20)</f>
        <v>44250</v>
      </c>
    </row>
    <row r="23" spans="2:8" x14ac:dyDescent="0.2">
      <c r="B23" s="110"/>
      <c r="C23" s="111"/>
      <c r="D23" s="111"/>
      <c r="E23" s="111"/>
      <c r="F23" s="111"/>
      <c r="G23" s="111"/>
      <c r="H23" s="112"/>
    </row>
  </sheetData>
  <mergeCells count="15">
    <mergeCell ref="B21:H21"/>
    <mergeCell ref="B23:H23"/>
    <mergeCell ref="B14:H14"/>
    <mergeCell ref="B15:B16"/>
    <mergeCell ref="C15:C16"/>
    <mergeCell ref="D15:D16"/>
    <mergeCell ref="E15:E16"/>
    <mergeCell ref="G15:G16"/>
    <mergeCell ref="H15:H16"/>
    <mergeCell ref="B9:H9"/>
    <mergeCell ref="B10:H10"/>
    <mergeCell ref="B11:H11"/>
    <mergeCell ref="B12:H12"/>
    <mergeCell ref="B13:C13"/>
    <mergeCell ref="D13:H1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I24"/>
  <sheetViews>
    <sheetView tabSelected="1" workbookViewId="0">
      <selection activeCell="K16" sqref="K16"/>
    </sheetView>
  </sheetViews>
  <sheetFormatPr defaultRowHeight="12.75" x14ac:dyDescent="0.2"/>
  <cols>
    <col min="1" max="1" width="37.75" customWidth="1"/>
    <col min="2" max="2" width="28.75" customWidth="1"/>
    <col min="3" max="3" width="19.875" customWidth="1"/>
    <col min="9" max="9" width="12.75" bestFit="1" customWidth="1"/>
  </cols>
  <sheetData>
    <row r="7" spans="2:8" x14ac:dyDescent="0.2">
      <c r="B7" s="133" t="s">
        <v>362</v>
      </c>
      <c r="C7" s="134"/>
      <c r="D7" s="134"/>
      <c r="E7" s="134"/>
      <c r="F7" s="134"/>
      <c r="G7" s="134"/>
      <c r="H7" s="135"/>
    </row>
    <row r="8" spans="2:8" ht="13.5" customHeight="1" x14ac:dyDescent="0.2">
      <c r="B8" s="95" t="s">
        <v>363</v>
      </c>
      <c r="C8" s="96"/>
      <c r="D8" s="96"/>
      <c r="E8" s="96"/>
      <c r="F8" s="96"/>
      <c r="G8" s="96"/>
      <c r="H8" s="97"/>
    </row>
    <row r="9" spans="2:8" ht="13.5" customHeight="1" x14ac:dyDescent="0.2">
      <c r="B9" s="98" t="s">
        <v>2</v>
      </c>
      <c r="C9" s="108"/>
      <c r="D9" s="108"/>
      <c r="E9" s="108"/>
      <c r="F9" s="108"/>
      <c r="G9" s="108"/>
      <c r="H9" s="109"/>
    </row>
    <row r="10" spans="2:8" ht="13.5" customHeight="1" x14ac:dyDescent="0.2">
      <c r="B10" s="98" t="s">
        <v>3</v>
      </c>
      <c r="C10" s="99"/>
      <c r="D10" s="99"/>
      <c r="E10" s="99"/>
      <c r="F10" s="99"/>
      <c r="G10" s="99"/>
      <c r="H10" s="100"/>
    </row>
    <row r="11" spans="2:8" ht="13.5" customHeight="1" x14ac:dyDescent="0.2">
      <c r="B11" s="136" t="s">
        <v>12</v>
      </c>
      <c r="C11" s="137"/>
      <c r="D11" s="138" t="s">
        <v>0</v>
      </c>
      <c r="E11" s="139"/>
      <c r="F11" s="139"/>
      <c r="G11" s="139"/>
      <c r="H11" s="137"/>
    </row>
    <row r="12" spans="2:8" x14ac:dyDescent="0.2">
      <c r="B12" s="143" t="s">
        <v>16</v>
      </c>
      <c r="C12" s="144"/>
      <c r="D12" s="144"/>
      <c r="E12" s="144"/>
      <c r="F12" s="147">
        <f>Materiais!H35</f>
        <v>31076.25</v>
      </c>
      <c r="G12" s="147"/>
      <c r="H12" s="148"/>
    </row>
    <row r="13" spans="2:8" x14ac:dyDescent="0.2">
      <c r="B13" s="145" t="s">
        <v>15</v>
      </c>
      <c r="C13" s="146"/>
      <c r="D13" s="146"/>
      <c r="E13" s="146"/>
      <c r="F13" s="149">
        <f>Materiais!H178</f>
        <v>16581.374000000003</v>
      </c>
      <c r="G13" s="149"/>
      <c r="H13" s="150"/>
    </row>
    <row r="14" spans="2:8" x14ac:dyDescent="0.2">
      <c r="B14" s="145" t="s">
        <v>14</v>
      </c>
      <c r="C14" s="146"/>
      <c r="D14" s="146"/>
      <c r="E14" s="146"/>
      <c r="F14" s="149">
        <f>Materiais!H238</f>
        <v>37213.391250000001</v>
      </c>
      <c r="G14" s="149"/>
      <c r="H14" s="150"/>
    </row>
    <row r="15" spans="2:8" x14ac:dyDescent="0.2">
      <c r="B15" s="145" t="s">
        <v>153</v>
      </c>
      <c r="C15" s="146"/>
      <c r="D15" s="146"/>
      <c r="E15" s="146"/>
      <c r="F15" s="149">
        <f>Equipamentos!$H$26</f>
        <v>5504.38</v>
      </c>
      <c r="G15" s="149"/>
      <c r="H15" s="150"/>
    </row>
    <row r="16" spans="2:8" x14ac:dyDescent="0.2">
      <c r="B16" s="145" t="s">
        <v>154</v>
      </c>
      <c r="C16" s="146"/>
      <c r="D16" s="146"/>
      <c r="E16" s="146"/>
      <c r="F16" s="149">
        <f>'Mão-de-Obra'!H22</f>
        <v>44250</v>
      </c>
      <c r="G16" s="149"/>
      <c r="H16" s="150"/>
    </row>
    <row r="17" spans="2:9" x14ac:dyDescent="0.2">
      <c r="B17" s="71"/>
      <c r="C17" s="72"/>
      <c r="D17" s="72"/>
      <c r="E17" s="72"/>
      <c r="F17" s="74"/>
      <c r="G17" s="74"/>
      <c r="H17" s="73"/>
    </row>
    <row r="18" spans="2:9" x14ac:dyDescent="0.2">
      <c r="B18" s="140" t="s">
        <v>155</v>
      </c>
      <c r="C18" s="141"/>
      <c r="D18" s="141"/>
      <c r="E18" s="141"/>
      <c r="F18" s="142">
        <f>SUM(F12:H16)</f>
        <v>134625.39525</v>
      </c>
      <c r="G18" s="142"/>
      <c r="H18" s="142"/>
    </row>
    <row r="24" spans="2:9" x14ac:dyDescent="0.2">
      <c r="I24" s="94"/>
    </row>
  </sheetData>
  <mergeCells count="18">
    <mergeCell ref="B18:E18"/>
    <mergeCell ref="F18:H18"/>
    <mergeCell ref="B12:E12"/>
    <mergeCell ref="B13:E13"/>
    <mergeCell ref="B14:E14"/>
    <mergeCell ref="B15:E15"/>
    <mergeCell ref="B16:E16"/>
    <mergeCell ref="F12:H12"/>
    <mergeCell ref="F13:H13"/>
    <mergeCell ref="F14:H14"/>
    <mergeCell ref="F15:H15"/>
    <mergeCell ref="F16:H16"/>
    <mergeCell ref="B7:H7"/>
    <mergeCell ref="B8:H8"/>
    <mergeCell ref="B9:H9"/>
    <mergeCell ref="B10:H10"/>
    <mergeCell ref="B11:C11"/>
    <mergeCell ref="D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Materiais</vt:lpstr>
      <vt:lpstr>Equipamentos</vt:lpstr>
      <vt:lpstr>Mão-de-Obra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2021-10-06T18:22:32Z</dcterms:modified>
</cp:coreProperties>
</file>